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ig\Desktop\stuff\d_metanet\www_rainer.ch\skript_um_rainer_ch_zu_machen\unterlagen\chemie\excel\"/>
    </mc:Choice>
  </mc:AlternateContent>
  <xr:revisionPtr revIDLastSave="0" documentId="8_{1AB46E4C-5B26-4672-B7F2-B24356C40BB8}" xr6:coauthVersionLast="46" xr6:coauthVersionMax="46" xr10:uidLastSave="{00000000-0000-0000-0000-000000000000}"/>
  <bookViews>
    <workbookView xWindow="-96" yWindow="-96" windowWidth="23232" windowHeight="12552" activeTab="3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3" i="3" l="1"/>
  <c r="H78" i="3" l="1"/>
  <c r="H77" i="3"/>
  <c r="H76" i="3"/>
  <c r="H75" i="3"/>
  <c r="H74" i="3"/>
  <c r="H72" i="3"/>
  <c r="H71" i="3"/>
  <c r="H70" i="3"/>
  <c r="H69" i="3"/>
  <c r="H68" i="3"/>
  <c r="H66" i="3"/>
  <c r="H65" i="3"/>
  <c r="H64" i="3"/>
  <c r="H63" i="3"/>
  <c r="H62" i="3"/>
  <c r="H60" i="3"/>
  <c r="H59" i="3"/>
  <c r="H58" i="3"/>
  <c r="H57" i="3"/>
  <c r="H56" i="3"/>
  <c r="H54" i="3"/>
  <c r="H53" i="3"/>
  <c r="H52" i="3"/>
  <c r="H51" i="3"/>
  <c r="H50" i="3"/>
  <c r="H48" i="3"/>
  <c r="H47" i="3"/>
  <c r="H46" i="3"/>
  <c r="H45" i="3"/>
  <c r="H44" i="3"/>
  <c r="H42" i="3"/>
  <c r="H41" i="3"/>
  <c r="H40" i="3"/>
  <c r="H39" i="3"/>
  <c r="H38" i="3"/>
  <c r="H36" i="3"/>
  <c r="H35" i="3"/>
  <c r="H34" i="3"/>
  <c r="H33" i="3"/>
  <c r="H32" i="3"/>
  <c r="H30" i="3"/>
  <c r="H29" i="3"/>
  <c r="H28" i="3"/>
  <c r="H27" i="3"/>
  <c r="H26" i="3"/>
  <c r="H23" i="3"/>
  <c r="H22" i="3"/>
  <c r="H21" i="3"/>
  <c r="H24" i="3"/>
  <c r="H20" i="3"/>
</calcChain>
</file>

<file path=xl/sharedStrings.xml><?xml version="1.0" encoding="utf-8"?>
<sst xmlns="http://schemas.openxmlformats.org/spreadsheetml/2006/main" count="15157" uniqueCount="153">
  <si>
    <t>Y</t>
  </si>
  <si>
    <t>W</t>
  </si>
  <si>
    <t>B</t>
  </si>
  <si>
    <t>C</t>
  </si>
  <si>
    <t>H</t>
  </si>
  <si>
    <t>He</t>
  </si>
  <si>
    <t>Li</t>
  </si>
  <si>
    <t>Be</t>
  </si>
  <si>
    <t>O</t>
  </si>
  <si>
    <t>F</t>
  </si>
  <si>
    <t>Ne</t>
  </si>
  <si>
    <t>Na</t>
  </si>
  <si>
    <t>Mg</t>
  </si>
  <si>
    <t>Al</t>
  </si>
  <si>
    <t>Si</t>
  </si>
  <si>
    <t>P</t>
  </si>
  <si>
    <t>S</t>
  </si>
  <si>
    <t>Cl</t>
  </si>
  <si>
    <t>Ar</t>
  </si>
  <si>
    <t>K</t>
  </si>
  <si>
    <t>Ca</t>
  </si>
  <si>
    <t>Sc</t>
  </si>
  <si>
    <t>Ti</t>
  </si>
  <si>
    <t>V</t>
  </si>
  <si>
    <t>Cr</t>
  </si>
  <si>
    <t>Mn</t>
  </si>
  <si>
    <t>Fe</t>
  </si>
  <si>
    <t>Co</t>
  </si>
  <si>
    <t>Ni</t>
  </si>
  <si>
    <t>Cu</t>
  </si>
  <si>
    <t>Zn</t>
  </si>
  <si>
    <t>Ga</t>
  </si>
  <si>
    <t>Ge</t>
  </si>
  <si>
    <t>As</t>
  </si>
  <si>
    <t>Se</t>
  </si>
  <si>
    <t>Br</t>
  </si>
  <si>
    <t>Kr</t>
  </si>
  <si>
    <t>Rb</t>
  </si>
  <si>
    <t>Sr</t>
  </si>
  <si>
    <t>Zr</t>
  </si>
  <si>
    <t>Nb</t>
  </si>
  <si>
    <t>Mo</t>
  </si>
  <si>
    <t>Tc</t>
  </si>
  <si>
    <t>Ru</t>
  </si>
  <si>
    <t>Rh</t>
  </si>
  <si>
    <t>Pd</t>
  </si>
  <si>
    <t>Ag</t>
  </si>
  <si>
    <t>Cd</t>
  </si>
  <si>
    <t>In</t>
  </si>
  <si>
    <t>Sn</t>
  </si>
  <si>
    <t>Sb</t>
  </si>
  <si>
    <t>Te</t>
  </si>
  <si>
    <t>I</t>
  </si>
  <si>
    <t>Xe</t>
  </si>
  <si>
    <t>Cs</t>
  </si>
  <si>
    <t>Ba</t>
  </si>
  <si>
    <t>La</t>
  </si>
  <si>
    <t>Ce</t>
  </si>
  <si>
    <t>Pr</t>
  </si>
  <si>
    <t>Nd</t>
  </si>
  <si>
    <t>Pm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</si>
  <si>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</si>
  <si>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</si>
  <si>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</si>
  <si>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</si>
  <si>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</si>
  <si>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</si>
  <si>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</si>
  <si>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</si>
  <si>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</si>
  <si>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</si>
  <si>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</si>
  <si>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</si>
  <si>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Re</t>
  </si>
  <si>
    <t>Os</t>
  </si>
  <si>
    <t>Ir</t>
  </si>
  <si>
    <t>Pt</t>
  </si>
  <si>
    <t>Au</t>
  </si>
  <si>
    <t>Hg</t>
  </si>
  <si>
    <t>Tl</t>
  </si>
  <si>
    <t>Pb</t>
  </si>
  <si>
    <t>Bi</t>
  </si>
  <si>
    <t>Po</t>
  </si>
  <si>
    <t>At</t>
  </si>
  <si>
    <t>Rn</t>
  </si>
  <si>
    <t>Fr</t>
  </si>
  <si>
    <t>Ra</t>
  </si>
  <si>
    <t>Ac</t>
  </si>
  <si>
    <t>Th</t>
  </si>
  <si>
    <t>Pa</t>
  </si>
  <si>
    <t>U</t>
  </si>
  <si>
    <t>Np</t>
  </si>
  <si>
    <t>Pu</t>
  </si>
  <si>
    <t>Am</t>
  </si>
  <si>
    <t>Cm</t>
  </si>
  <si>
    <t>Bk</t>
  </si>
  <si>
    <t>Cf</t>
  </si>
  <si>
    <t>Es</t>
  </si>
  <si>
    <t>Fm</t>
  </si>
  <si>
    <t>Md</t>
  </si>
  <si>
    <t>No</t>
  </si>
  <si>
    <t>Lr</t>
  </si>
  <si>
    <t>Rf</t>
  </si>
  <si>
    <t>Db</t>
  </si>
  <si>
    <t>Sg</t>
  </si>
  <si>
    <t>Bh</t>
  </si>
  <si>
    <t>Hs</t>
  </si>
  <si>
    <t>Mt</t>
  </si>
  <si>
    <t>Ds</t>
  </si>
  <si>
    <t>Rg</t>
  </si>
  <si>
    <t>Cn</t>
  </si>
  <si>
    <t>Uut</t>
  </si>
  <si>
    <t>Fl</t>
  </si>
  <si>
    <t>Uup</t>
  </si>
  <si>
    <t>Lv</t>
  </si>
  <si>
    <t>Uus</t>
  </si>
  <si>
    <t>Uuo</t>
  </si>
  <si>
    <t>n</t>
  </si>
  <si>
    <t>0 everything</t>
  </si>
  <si>
    <t>1 second</t>
  </si>
  <si>
    <t>1 minute</t>
  </si>
  <si>
    <t>1 hour</t>
  </si>
  <si>
    <t>1 day</t>
  </si>
  <si>
    <t>1 year</t>
  </si>
  <si>
    <t>∞</t>
  </si>
  <si>
    <t>years</t>
  </si>
  <si>
    <t>10 years</t>
  </si>
  <si>
    <t>100 years</t>
  </si>
  <si>
    <t>year</t>
  </si>
  <si>
    <t>seconds</t>
  </si>
  <si>
    <t>second</t>
  </si>
  <si>
    <t>milliseconds</t>
  </si>
  <si>
    <t>minute</t>
  </si>
  <si>
    <t>hour</t>
  </si>
  <si>
    <t>minutes</t>
  </si>
  <si>
    <t>hours</t>
  </si>
  <si>
    <t>day</t>
  </si>
  <si>
    <t>days</t>
  </si>
  <si>
    <t>infinity</t>
  </si>
  <si>
    <t>1.000 years</t>
  </si>
  <si>
    <t>1.000.000 years</t>
  </si>
  <si>
    <t>1.000.000.000 years</t>
  </si>
  <si>
    <t>1.000.000.000.000 years</t>
  </si>
  <si>
    <t>1.000.000.000.000.000 years</t>
  </si>
  <si>
    <t>7 days</t>
  </si>
  <si>
    <t>30 days</t>
  </si>
  <si>
    <t>1.251.900.000</t>
  </si>
  <si>
    <r>
      <t>&gt;10</t>
    </r>
    <r>
      <rPr>
        <sz val="11"/>
        <color theme="1"/>
        <rFont val="Calibri"/>
        <family val="2"/>
      </rPr>
      <t>¹⁸</t>
    </r>
  </si>
  <si>
    <t>Column1</t>
  </si>
  <si>
    <t>N2</t>
  </si>
  <si>
    <t>special cases</t>
  </si>
  <si>
    <t>0.01 is &lt;1ms</t>
  </si>
  <si>
    <t>149.99 is &gt;10^15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</si>
</sst>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color rgb="FFFFFFFF"/>
      <name val="Arial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2" fontId="3" fillId="6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4" borderId="0" xfId="0" applyNumberFormat="1" applyFont="1" applyFill="1" applyBorder="1" applyAlignment="1">
      <alignment horizontal="center" vertical="center"/>
    </xf>
    <xf numFmtId="1" fontId="4" fillId="5" borderId="0" xfId="0" applyNumberFormat="1" applyFont="1" applyFill="1" applyBorder="1" applyAlignment="1">
      <alignment horizontal="center" vertical="center"/>
    </xf>
    <xf numFmtId="1" fontId="3" fillId="6" borderId="0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/>
    </xf>
    <xf numFmtId="0" fontId="5" fillId="0" borderId="0" xfId="0" applyFont="1"/>
    <xf numFmtId="1" fontId="0" fillId="0" borderId="0" xfId="0" applyNumberFormat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Isotopgebirgen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Sheet1!$B$1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val>
            <c:numRef>
              <c:f>Sheet1!$B$2:$B$179</c:f>
              <c:numCache>
                <c:formatCode>0.00</c:formatCode>
                <c:ptCount val="178"/>
                <c:pt idx="1">
                  <c:v>21.56</c:v>
                </c:pt>
                <c:pt idx="2">
                  <c:v>0.01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C-422E-A770-5B53A15FF257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H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val>
            <c:numRef>
              <c:f>Sheet1!$C$2:$C$179</c:f>
              <c:numCache>
                <c:formatCode>0.00</c:formatCode>
                <c:ptCount val="178"/>
                <c:pt idx="0">
                  <c:v>150</c:v>
                </c:pt>
                <c:pt idx="1">
                  <c:v>150</c:v>
                </c:pt>
                <c:pt idx="2">
                  <c:v>80.231999999999999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CC-422E-A770-5B53A15FF257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He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val>
            <c:numRef>
              <c:f>Sheet1!$D$2:$D$179</c:f>
              <c:numCache>
                <c:formatCode>0.00</c:formatCode>
                <c:ptCount val="178"/>
                <c:pt idx="1">
                  <c:v>150</c:v>
                </c:pt>
                <c:pt idx="2">
                  <c:v>150</c:v>
                </c:pt>
                <c:pt idx="3">
                  <c:v>0.01</c:v>
                </c:pt>
                <c:pt idx="4">
                  <c:v>8.07</c:v>
                </c:pt>
                <c:pt idx="5">
                  <c:v>0.01</c:v>
                </c:pt>
                <c:pt idx="6">
                  <c:v>1.19</c:v>
                </c:pt>
                <c:pt idx="7">
                  <c:v>0.01</c:v>
                </c:pt>
                <c:pt idx="8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CC-422E-A770-5B53A15FF257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Li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val>
            <c:numRef>
              <c:f>Sheet1!$E$2:$E$179</c:f>
              <c:numCache>
                <c:formatCode>0.00</c:formatCode>
                <c:ptCount val="178"/>
                <c:pt idx="1">
                  <c:v>0.01</c:v>
                </c:pt>
                <c:pt idx="2">
                  <c:v>0.01</c:v>
                </c:pt>
                <c:pt idx="3">
                  <c:v>150</c:v>
                </c:pt>
                <c:pt idx="4">
                  <c:v>150</c:v>
                </c:pt>
                <c:pt idx="5">
                  <c:v>8.4</c:v>
                </c:pt>
                <c:pt idx="6">
                  <c:v>1.78</c:v>
                </c:pt>
                <c:pt idx="7">
                  <c:v>0.01</c:v>
                </c:pt>
                <c:pt idx="8">
                  <c:v>0.09</c:v>
                </c:pt>
                <c:pt idx="9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CC-422E-A770-5B53A15FF257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Be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val>
            <c:numRef>
              <c:f>Sheet1!$F$2:$F$179</c:f>
              <c:numCache>
                <c:formatCode>0.00</c:formatCode>
                <c:ptCount val="178"/>
                <c:pt idx="1">
                  <c:v>0.01</c:v>
                </c:pt>
                <c:pt idx="2">
                  <c:v>0.01</c:v>
                </c:pt>
                <c:pt idx="3">
                  <c:v>60.68</c:v>
                </c:pt>
                <c:pt idx="4">
                  <c:v>0.01</c:v>
                </c:pt>
                <c:pt idx="5">
                  <c:v>150</c:v>
                </c:pt>
                <c:pt idx="6">
                  <c:v>110.05</c:v>
                </c:pt>
                <c:pt idx="7">
                  <c:v>12.2</c:v>
                </c:pt>
                <c:pt idx="8">
                  <c:v>0.22</c:v>
                </c:pt>
                <c:pt idx="9">
                  <c:v>0.01</c:v>
                </c:pt>
                <c:pt idx="10">
                  <c:v>0.04</c:v>
                </c:pt>
                <c:pt idx="11">
                  <c:v>0.01</c:v>
                </c:pt>
                <c:pt idx="1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CC-422E-A770-5B53A15FF257}"/>
            </c:ext>
          </c:extLst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val>
            <c:numRef>
              <c:f>Sheet1!$G$2:$G$179</c:f>
              <c:numCache>
                <c:formatCode>0.00</c:formatCode>
                <c:ptCount val="178"/>
                <c:pt idx="2">
                  <c:v>0.01</c:v>
                </c:pt>
                <c:pt idx="3">
                  <c:v>7.7</c:v>
                </c:pt>
                <c:pt idx="4">
                  <c:v>0.01</c:v>
                </c:pt>
                <c:pt idx="5">
                  <c:v>150</c:v>
                </c:pt>
                <c:pt idx="6">
                  <c:v>150</c:v>
                </c:pt>
                <c:pt idx="7">
                  <c:v>0.2</c:v>
                </c:pt>
                <c:pt idx="8">
                  <c:v>0.17</c:v>
                </c:pt>
                <c:pt idx="9">
                  <c:v>0.13</c:v>
                </c:pt>
                <c:pt idx="10">
                  <c:v>0.1</c:v>
                </c:pt>
                <c:pt idx="11">
                  <c:v>0.01</c:v>
                </c:pt>
                <c:pt idx="12">
                  <c:v>0.05</c:v>
                </c:pt>
                <c:pt idx="13">
                  <c:v>0.01</c:v>
                </c:pt>
                <c:pt idx="1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CC-422E-A770-5B53A15FF257}"/>
            </c:ext>
          </c:extLst>
        </c:ser>
        <c:ser>
          <c:idx val="6"/>
          <c:order val="6"/>
          <c:tx>
            <c:strRef>
              <c:f>Sheet1!$H$1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val>
            <c:numRef>
              <c:f>Sheet1!$H$2:$H$179</c:f>
              <c:numCache>
                <c:formatCode>0.00</c:formatCode>
                <c:ptCount val="178"/>
                <c:pt idx="2">
                  <c:v>0.01</c:v>
                </c:pt>
                <c:pt idx="3">
                  <c:v>1.27</c:v>
                </c:pt>
                <c:pt idx="4">
                  <c:v>13.1</c:v>
                </c:pt>
                <c:pt idx="5">
                  <c:v>23.28</c:v>
                </c:pt>
                <c:pt idx="6">
                  <c:v>150</c:v>
                </c:pt>
                <c:pt idx="7">
                  <c:v>150</c:v>
                </c:pt>
                <c:pt idx="8">
                  <c:v>105.67</c:v>
                </c:pt>
                <c:pt idx="9">
                  <c:v>10.25</c:v>
                </c:pt>
                <c:pt idx="10">
                  <c:v>7.47</c:v>
                </c:pt>
                <c:pt idx="11">
                  <c:v>1.93</c:v>
                </c:pt>
                <c:pt idx="12">
                  <c:v>0.92</c:v>
                </c:pt>
                <c:pt idx="13">
                  <c:v>0.46</c:v>
                </c:pt>
                <c:pt idx="14">
                  <c:v>0.16</c:v>
                </c:pt>
                <c:pt idx="15">
                  <c:v>0.01</c:v>
                </c:pt>
                <c:pt idx="16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CC-422E-A770-5B53A15FF257}"/>
            </c:ext>
          </c:extLst>
        </c:ser>
        <c:ser>
          <c:idx val="7"/>
          <c:order val="7"/>
          <c:tx>
            <c:strRef>
              <c:f>Sheet1!$I$1</c:f>
              <c:strCache>
                <c:ptCount val="1"/>
                <c:pt idx="0">
                  <c:v>N2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val>
            <c:numRef>
              <c:f>Sheet1!$I$2:$I$179</c:f>
              <c:numCache>
                <c:formatCode>0.00</c:formatCode>
                <c:ptCount val="178"/>
                <c:pt idx="3">
                  <c:v>0.01</c:v>
                </c:pt>
                <c:pt idx="4">
                  <c:v>0.01</c:v>
                </c:pt>
                <c:pt idx="5">
                  <c:v>0.11</c:v>
                </c:pt>
                <c:pt idx="6">
                  <c:v>21.52</c:v>
                </c:pt>
                <c:pt idx="7">
                  <c:v>150</c:v>
                </c:pt>
                <c:pt idx="8">
                  <c:v>150</c:v>
                </c:pt>
                <c:pt idx="9">
                  <c:v>11.04</c:v>
                </c:pt>
                <c:pt idx="10">
                  <c:v>10.54</c:v>
                </c:pt>
                <c:pt idx="11">
                  <c:v>6.22</c:v>
                </c:pt>
                <c:pt idx="12">
                  <c:v>2.71</c:v>
                </c:pt>
                <c:pt idx="13">
                  <c:v>1.3</c:v>
                </c:pt>
                <c:pt idx="14">
                  <c:v>0.87</c:v>
                </c:pt>
                <c:pt idx="15">
                  <c:v>0.14000000000000001</c:v>
                </c:pt>
                <c:pt idx="16">
                  <c:v>0.15</c:v>
                </c:pt>
                <c:pt idx="17">
                  <c:v>0.01</c:v>
                </c:pt>
                <c:pt idx="18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CC-422E-A770-5B53A15FF257}"/>
            </c:ext>
          </c:extLst>
        </c:ser>
        <c:ser>
          <c:idx val="8"/>
          <c:order val="8"/>
          <c:tx>
            <c:strRef>
              <c:f>Sheet1!$J$1</c:f>
              <c:strCache>
                <c:ptCount val="1"/>
                <c:pt idx="0">
                  <c:v>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val>
            <c:numRef>
              <c:f>Sheet1!$J$2:$J$179</c:f>
              <c:numCache>
                <c:formatCode>0.00</c:formatCode>
                <c:ptCount val="178"/>
                <c:pt idx="4">
                  <c:v>0.01</c:v>
                </c:pt>
                <c:pt idx="5">
                  <c:v>0.09</c:v>
                </c:pt>
                <c:pt idx="6">
                  <c:v>20.03</c:v>
                </c:pt>
                <c:pt idx="7">
                  <c:v>20.18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14.32</c:v>
                </c:pt>
                <c:pt idx="12">
                  <c:v>12.12</c:v>
                </c:pt>
                <c:pt idx="13">
                  <c:v>10.41</c:v>
                </c:pt>
                <c:pt idx="14">
                  <c:v>10.210000000000001</c:v>
                </c:pt>
                <c:pt idx="15">
                  <c:v>0.9</c:v>
                </c:pt>
                <c:pt idx="16">
                  <c:v>0.65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CC-422E-A770-5B53A15FF257}"/>
            </c:ext>
          </c:extLst>
        </c:ser>
        <c:ser>
          <c:idx val="9"/>
          <c:order val="9"/>
          <c:tx>
            <c:strRef>
              <c:f>Sheet1!$K$1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val>
            <c:numRef>
              <c:f>Sheet1!$K$2:$K$179</c:f>
              <c:numCache>
                <c:formatCode>0.00</c:formatCode>
                <c:ptCount val="178"/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20.010000000000002</c:v>
                </c:pt>
                <c:pt idx="9">
                  <c:v>30.36</c:v>
                </c:pt>
                <c:pt idx="10">
                  <c:v>150</c:v>
                </c:pt>
                <c:pt idx="11">
                  <c:v>11.72</c:v>
                </c:pt>
                <c:pt idx="12">
                  <c:v>10.54</c:v>
                </c:pt>
                <c:pt idx="13">
                  <c:v>10.55</c:v>
                </c:pt>
                <c:pt idx="14">
                  <c:v>10.210000000000001</c:v>
                </c:pt>
                <c:pt idx="15">
                  <c:v>4</c:v>
                </c:pt>
                <c:pt idx="16">
                  <c:v>0.5</c:v>
                </c:pt>
                <c:pt idx="17">
                  <c:v>0.1</c:v>
                </c:pt>
                <c:pt idx="18">
                  <c:v>0.05</c:v>
                </c:pt>
                <c:pt idx="19">
                  <c:v>0.01</c:v>
                </c:pt>
                <c:pt idx="20">
                  <c:v>0.03</c:v>
                </c:pt>
                <c:pt idx="21">
                  <c:v>0.01</c:v>
                </c:pt>
                <c:pt idx="2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CC-422E-A770-5B53A15FF257}"/>
            </c:ext>
          </c:extLst>
        </c:ser>
        <c:ser>
          <c:idx val="10"/>
          <c:order val="10"/>
          <c:tx>
            <c:strRef>
              <c:f>Sheet1!$L$1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val>
            <c:numRef>
              <c:f>Sheet1!$L$2:$L$179</c:f>
              <c:numCache>
                <c:formatCode>0.00</c:formatCode>
                <c:ptCount val="178"/>
                <c:pt idx="6">
                  <c:v>0.01</c:v>
                </c:pt>
                <c:pt idx="7">
                  <c:v>1.0900000000000001</c:v>
                </c:pt>
                <c:pt idx="8">
                  <c:v>10.11</c:v>
                </c:pt>
                <c:pt idx="9">
                  <c:v>12.76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16.14</c:v>
                </c:pt>
                <c:pt idx="14">
                  <c:v>20.48</c:v>
                </c:pt>
                <c:pt idx="15">
                  <c:v>6.02</c:v>
                </c:pt>
                <c:pt idx="16">
                  <c:v>1.97</c:v>
                </c:pt>
                <c:pt idx="17">
                  <c:v>0.32</c:v>
                </c:pt>
                <c:pt idx="18">
                  <c:v>0.18</c:v>
                </c:pt>
                <c:pt idx="19">
                  <c:v>0.16</c:v>
                </c:pt>
                <c:pt idx="20">
                  <c:v>0.06</c:v>
                </c:pt>
                <c:pt idx="21">
                  <c:v>0.03</c:v>
                </c:pt>
                <c:pt idx="22">
                  <c:v>0.04</c:v>
                </c:pt>
                <c:pt idx="23">
                  <c:v>0.01</c:v>
                </c:pt>
                <c:pt idx="2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CC-422E-A770-5B53A15FF257}"/>
            </c:ext>
          </c:extLst>
        </c:ser>
        <c:ser>
          <c:idx val="11"/>
          <c:order val="11"/>
          <c:tx>
            <c:strRef>
              <c:f>Sheet1!$M$1</c:f>
              <c:strCache>
                <c:ptCount val="1"/>
                <c:pt idx="0">
                  <c:v>Na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val>
            <c:numRef>
              <c:f>Sheet1!$M$2:$M$179</c:f>
              <c:numCache>
                <c:formatCode>0.00</c:formatCode>
                <c:ptCount val="178"/>
                <c:pt idx="7">
                  <c:v>0.01</c:v>
                </c:pt>
                <c:pt idx="8">
                  <c:v>0.01</c:v>
                </c:pt>
                <c:pt idx="9">
                  <c:v>4.4800000000000004</c:v>
                </c:pt>
                <c:pt idx="10">
                  <c:v>13.64</c:v>
                </c:pt>
                <c:pt idx="11">
                  <c:v>71.78</c:v>
                </c:pt>
                <c:pt idx="12">
                  <c:v>150</c:v>
                </c:pt>
                <c:pt idx="13">
                  <c:v>36.07</c:v>
                </c:pt>
                <c:pt idx="14">
                  <c:v>19.850000000000001</c:v>
                </c:pt>
                <c:pt idx="15">
                  <c:v>10.01</c:v>
                </c:pt>
                <c:pt idx="16">
                  <c:v>3.01</c:v>
                </c:pt>
                <c:pt idx="17">
                  <c:v>0.31</c:v>
                </c:pt>
                <c:pt idx="18">
                  <c:v>0.45</c:v>
                </c:pt>
                <c:pt idx="19">
                  <c:v>0.48</c:v>
                </c:pt>
                <c:pt idx="20">
                  <c:v>0.17</c:v>
                </c:pt>
                <c:pt idx="21">
                  <c:v>0.13</c:v>
                </c:pt>
                <c:pt idx="22">
                  <c:v>0.08</c:v>
                </c:pt>
                <c:pt idx="23">
                  <c:v>0.06</c:v>
                </c:pt>
                <c:pt idx="24">
                  <c:v>0.02</c:v>
                </c:pt>
                <c:pt idx="25">
                  <c:v>0.01</c:v>
                </c:pt>
                <c:pt idx="26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BCC-422E-A770-5B53A15FF257}"/>
            </c:ext>
          </c:extLst>
        </c:ser>
        <c:ser>
          <c:idx val="12"/>
          <c:order val="12"/>
          <c:tx>
            <c:strRef>
              <c:f>Sheet1!$N$1</c:f>
              <c:strCache>
                <c:ptCount val="1"/>
                <c:pt idx="0">
                  <c:v>Mg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Sheet1!$N$2:$N$179</c:f>
              <c:numCache>
                <c:formatCode>0.00</c:formatCode>
                <c:ptCount val="178"/>
                <c:pt idx="8">
                  <c:v>0.9</c:v>
                </c:pt>
                <c:pt idx="9">
                  <c:v>1.22</c:v>
                </c:pt>
                <c:pt idx="10">
                  <c:v>10.48</c:v>
                </c:pt>
                <c:pt idx="11">
                  <c:v>11.75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21.43</c:v>
                </c:pt>
                <c:pt idx="16">
                  <c:v>38.659999999999997</c:v>
                </c:pt>
                <c:pt idx="17">
                  <c:v>10.050000000000001</c:v>
                </c:pt>
                <c:pt idx="18">
                  <c:v>3.35</c:v>
                </c:pt>
                <c:pt idx="19">
                  <c:v>2.2999999999999998</c:v>
                </c:pt>
                <c:pt idx="20">
                  <c:v>0.95</c:v>
                </c:pt>
                <c:pt idx="21">
                  <c:v>0.91</c:v>
                </c:pt>
                <c:pt idx="22">
                  <c:v>0.2</c:v>
                </c:pt>
                <c:pt idx="23">
                  <c:v>0.7</c:v>
                </c:pt>
                <c:pt idx="24">
                  <c:v>0.05</c:v>
                </c:pt>
                <c:pt idx="25">
                  <c:v>0.4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BCC-422E-A770-5B53A15FF257}"/>
            </c:ext>
          </c:extLst>
        </c:ser>
        <c:ser>
          <c:idx val="13"/>
          <c:order val="13"/>
          <c:tx>
            <c:strRef>
              <c:f>Sheet1!$O$1</c:f>
              <c:strCache>
                <c:ptCount val="1"/>
                <c:pt idx="0">
                  <c:v>Al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Sheet1!$O$2:$O$179</c:f>
              <c:numCache>
                <c:formatCode>0.00</c:formatCode>
                <c:ptCount val="178"/>
                <c:pt idx="8">
                  <c:v>0.01</c:v>
                </c:pt>
                <c:pt idx="9">
                  <c:v>0.59</c:v>
                </c:pt>
                <c:pt idx="10">
                  <c:v>4.7</c:v>
                </c:pt>
                <c:pt idx="11">
                  <c:v>10.18</c:v>
                </c:pt>
                <c:pt idx="12">
                  <c:v>11.05</c:v>
                </c:pt>
                <c:pt idx="13">
                  <c:v>107.16</c:v>
                </c:pt>
                <c:pt idx="14">
                  <c:v>150</c:v>
                </c:pt>
                <c:pt idx="15">
                  <c:v>20.21</c:v>
                </c:pt>
                <c:pt idx="16">
                  <c:v>20.94</c:v>
                </c:pt>
                <c:pt idx="17">
                  <c:v>10.44</c:v>
                </c:pt>
                <c:pt idx="18">
                  <c:v>6.44</c:v>
                </c:pt>
                <c:pt idx="19">
                  <c:v>0.32</c:v>
                </c:pt>
                <c:pt idx="20">
                  <c:v>0.42</c:v>
                </c:pt>
                <c:pt idx="21">
                  <c:v>0.56000000000000005</c:v>
                </c:pt>
                <c:pt idx="22">
                  <c:v>0.39</c:v>
                </c:pt>
                <c:pt idx="23">
                  <c:v>0.9</c:v>
                </c:pt>
                <c:pt idx="24">
                  <c:v>0.2</c:v>
                </c:pt>
                <c:pt idx="25">
                  <c:v>0.4</c:v>
                </c:pt>
                <c:pt idx="26">
                  <c:v>0.1</c:v>
                </c:pt>
                <c:pt idx="27">
                  <c:v>0.1</c:v>
                </c:pt>
                <c:pt idx="28">
                  <c:v>0.02</c:v>
                </c:pt>
                <c:pt idx="29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BCC-422E-A770-5B53A15FF257}"/>
            </c:ext>
          </c:extLst>
        </c:ser>
        <c:ser>
          <c:idx val="14"/>
          <c:order val="14"/>
          <c:tx>
            <c:strRef>
              <c:f>Sheet1!$P$1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Sheet1!$P$2:$P$179</c:f>
              <c:numCache>
                <c:formatCode>0.00</c:formatCode>
                <c:ptCount val="178"/>
                <c:pt idx="8">
                  <c:v>0.28999999999999998</c:v>
                </c:pt>
                <c:pt idx="9">
                  <c:v>0.42</c:v>
                </c:pt>
                <c:pt idx="10">
                  <c:v>1.4</c:v>
                </c:pt>
                <c:pt idx="11">
                  <c:v>2.2000000000000002</c:v>
                </c:pt>
                <c:pt idx="12">
                  <c:v>10.210000000000001</c:v>
                </c:pt>
                <c:pt idx="13">
                  <c:v>10.54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30.7</c:v>
                </c:pt>
                <c:pt idx="18">
                  <c:v>90.36</c:v>
                </c:pt>
                <c:pt idx="19">
                  <c:v>10.88</c:v>
                </c:pt>
                <c:pt idx="20">
                  <c:v>10.3</c:v>
                </c:pt>
                <c:pt idx="21">
                  <c:v>7.8</c:v>
                </c:pt>
                <c:pt idx="22">
                  <c:v>4.5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0.2</c:v>
                </c:pt>
                <c:pt idx="27">
                  <c:v>0.3</c:v>
                </c:pt>
                <c:pt idx="28">
                  <c:v>0.05</c:v>
                </c:pt>
                <c:pt idx="29">
                  <c:v>0.15</c:v>
                </c:pt>
                <c:pt idx="3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CC-422E-A770-5B53A15FF257}"/>
            </c:ext>
          </c:extLst>
        </c:ser>
        <c:ser>
          <c:idx val="15"/>
          <c:order val="15"/>
          <c:tx>
            <c:strRef>
              <c:f>Sheet1!$Q$1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Sheet1!$Q$2:$Q$179</c:f>
              <c:numCache>
                <c:formatCode>0.00</c:formatCode>
                <c:ptCount val="178"/>
                <c:pt idx="10">
                  <c:v>0.01</c:v>
                </c:pt>
                <c:pt idx="11">
                  <c:v>0.3</c:v>
                </c:pt>
                <c:pt idx="12">
                  <c:v>2.6</c:v>
                </c:pt>
                <c:pt idx="13">
                  <c:v>2.7</c:v>
                </c:pt>
                <c:pt idx="14">
                  <c:v>10.53</c:v>
                </c:pt>
                <c:pt idx="15">
                  <c:v>20.25</c:v>
                </c:pt>
                <c:pt idx="16">
                  <c:v>150</c:v>
                </c:pt>
                <c:pt idx="17">
                  <c:v>53.16</c:v>
                </c:pt>
                <c:pt idx="18">
                  <c:v>57.97</c:v>
                </c:pt>
                <c:pt idx="19">
                  <c:v>11.94</c:v>
                </c:pt>
                <c:pt idx="20">
                  <c:v>17.850000000000001</c:v>
                </c:pt>
                <c:pt idx="21">
                  <c:v>10.78</c:v>
                </c:pt>
                <c:pt idx="22">
                  <c:v>10.220000000000001</c:v>
                </c:pt>
                <c:pt idx="23">
                  <c:v>6.4</c:v>
                </c:pt>
                <c:pt idx="24">
                  <c:v>1.9</c:v>
                </c:pt>
                <c:pt idx="25">
                  <c:v>1.53</c:v>
                </c:pt>
                <c:pt idx="26">
                  <c:v>1.5</c:v>
                </c:pt>
                <c:pt idx="27">
                  <c:v>1.2</c:v>
                </c:pt>
                <c:pt idx="28">
                  <c:v>0.33</c:v>
                </c:pt>
                <c:pt idx="29">
                  <c:v>0.3</c:v>
                </c:pt>
                <c:pt idx="30">
                  <c:v>0.08</c:v>
                </c:pt>
                <c:pt idx="3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BCC-422E-A770-5B53A15FF257}"/>
            </c:ext>
          </c:extLst>
        </c:ser>
        <c:ser>
          <c:idx val="16"/>
          <c:order val="16"/>
          <c:tx>
            <c:strRef>
              <c:f>Sheet1!$R$1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Sheet1!$R$2:$R$179</c:f>
              <c:numCache>
                <c:formatCode>0.00</c:formatCode>
                <c:ptCount val="178"/>
                <c:pt idx="10">
                  <c:v>0.1</c:v>
                </c:pt>
                <c:pt idx="11">
                  <c:v>0.21</c:v>
                </c:pt>
                <c:pt idx="12">
                  <c:v>1.25</c:v>
                </c:pt>
                <c:pt idx="13">
                  <c:v>1.87</c:v>
                </c:pt>
                <c:pt idx="14">
                  <c:v>10.029999999999999</c:v>
                </c:pt>
                <c:pt idx="15">
                  <c:v>10.27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61.72</c:v>
                </c:pt>
                <c:pt idx="20">
                  <c:v>150</c:v>
                </c:pt>
                <c:pt idx="21">
                  <c:v>10.68</c:v>
                </c:pt>
                <c:pt idx="22">
                  <c:v>30.8</c:v>
                </c:pt>
                <c:pt idx="23">
                  <c:v>11.78</c:v>
                </c:pt>
                <c:pt idx="24">
                  <c:v>11.32</c:v>
                </c:pt>
                <c:pt idx="25">
                  <c:v>10.17</c:v>
                </c:pt>
                <c:pt idx="26">
                  <c:v>10</c:v>
                </c:pt>
                <c:pt idx="27">
                  <c:v>2.6</c:v>
                </c:pt>
                <c:pt idx="28">
                  <c:v>1.23</c:v>
                </c:pt>
                <c:pt idx="29">
                  <c:v>0.82</c:v>
                </c:pt>
                <c:pt idx="30">
                  <c:v>0.3</c:v>
                </c:pt>
                <c:pt idx="31">
                  <c:v>0.2</c:v>
                </c:pt>
                <c:pt idx="32">
                  <c:v>0.1</c:v>
                </c:pt>
                <c:pt idx="3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BCC-422E-A770-5B53A15FF257}"/>
            </c:ext>
          </c:extLst>
        </c:ser>
        <c:ser>
          <c:idx val="17"/>
          <c:order val="17"/>
          <c:tx>
            <c:strRef>
              <c:f>Sheet1!$S$1</c:f>
              <c:strCache>
                <c:ptCount val="1"/>
                <c:pt idx="0">
                  <c:v>Cl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Sheet1!$S$2:$S$179</c:f>
              <c:numCache>
                <c:formatCode>0.00</c:formatCode>
                <c:ptCount val="178"/>
                <c:pt idx="12">
                  <c:v>0.01</c:v>
                </c:pt>
                <c:pt idx="13">
                  <c:v>0.01</c:v>
                </c:pt>
                <c:pt idx="14">
                  <c:v>1.5</c:v>
                </c:pt>
                <c:pt idx="15">
                  <c:v>2.98</c:v>
                </c:pt>
                <c:pt idx="16">
                  <c:v>10.26</c:v>
                </c:pt>
                <c:pt idx="17">
                  <c:v>10.09</c:v>
                </c:pt>
                <c:pt idx="18">
                  <c:v>150</c:v>
                </c:pt>
                <c:pt idx="19">
                  <c:v>100.3</c:v>
                </c:pt>
                <c:pt idx="20">
                  <c:v>150</c:v>
                </c:pt>
                <c:pt idx="21">
                  <c:v>26.14</c:v>
                </c:pt>
                <c:pt idx="22">
                  <c:v>29.27</c:v>
                </c:pt>
                <c:pt idx="23">
                  <c:v>20.059999999999999</c:v>
                </c:pt>
                <c:pt idx="24">
                  <c:v>16.34</c:v>
                </c:pt>
                <c:pt idx="25">
                  <c:v>10.98</c:v>
                </c:pt>
                <c:pt idx="26">
                  <c:v>10.35</c:v>
                </c:pt>
                <c:pt idx="27">
                  <c:v>5.6</c:v>
                </c:pt>
                <c:pt idx="28">
                  <c:v>4</c:v>
                </c:pt>
                <c:pt idx="29">
                  <c:v>2.2000000000000002</c:v>
                </c:pt>
                <c:pt idx="30">
                  <c:v>2</c:v>
                </c:pt>
                <c:pt idx="31">
                  <c:v>1</c:v>
                </c:pt>
                <c:pt idx="32">
                  <c:v>0.5</c:v>
                </c:pt>
                <c:pt idx="33">
                  <c:v>0.2</c:v>
                </c:pt>
                <c:pt idx="34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BCC-422E-A770-5B53A15FF257}"/>
            </c:ext>
          </c:extLst>
        </c:ser>
        <c:ser>
          <c:idx val="18"/>
          <c:order val="18"/>
          <c:tx>
            <c:strRef>
              <c:f>Sheet1!$T$1</c:f>
              <c:strCache>
                <c:ptCount val="1"/>
                <c:pt idx="0">
                  <c:v>Ar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/>
            <a:effectLst/>
            <a:sp3d/>
          </c:spPr>
          <c:val>
            <c:numRef>
              <c:f>Sheet1!$T$2:$T$179</c:f>
              <c:numCache>
                <c:formatCode>0.00</c:formatCode>
                <c:ptCount val="178"/>
                <c:pt idx="12">
                  <c:v>0.01</c:v>
                </c:pt>
                <c:pt idx="13">
                  <c:v>0.15</c:v>
                </c:pt>
                <c:pt idx="14">
                  <c:v>0.98</c:v>
                </c:pt>
                <c:pt idx="15">
                  <c:v>1.73</c:v>
                </c:pt>
                <c:pt idx="16">
                  <c:v>8.4499999999999993</c:v>
                </c:pt>
                <c:pt idx="17">
                  <c:v>10.130000000000001</c:v>
                </c:pt>
                <c:pt idx="18">
                  <c:v>150</c:v>
                </c:pt>
                <c:pt idx="19">
                  <c:v>60.15</c:v>
                </c:pt>
                <c:pt idx="20">
                  <c:v>150</c:v>
                </c:pt>
                <c:pt idx="21">
                  <c:v>91.88</c:v>
                </c:pt>
                <c:pt idx="22">
                  <c:v>150</c:v>
                </c:pt>
                <c:pt idx="23">
                  <c:v>30.36</c:v>
                </c:pt>
                <c:pt idx="24">
                  <c:v>82.55</c:v>
                </c:pt>
                <c:pt idx="25">
                  <c:v>20.74</c:v>
                </c:pt>
                <c:pt idx="26">
                  <c:v>21.67</c:v>
                </c:pt>
                <c:pt idx="27">
                  <c:v>13.47</c:v>
                </c:pt>
                <c:pt idx="28">
                  <c:v>11.25</c:v>
                </c:pt>
                <c:pt idx="29">
                  <c:v>5.8</c:v>
                </c:pt>
                <c:pt idx="30">
                  <c:v>5</c:v>
                </c:pt>
                <c:pt idx="31">
                  <c:v>1.7</c:v>
                </c:pt>
                <c:pt idx="32">
                  <c:v>0.85</c:v>
                </c:pt>
                <c:pt idx="33">
                  <c:v>0.6</c:v>
                </c:pt>
                <c:pt idx="34">
                  <c:v>0.1</c:v>
                </c:pt>
                <c:pt idx="35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BCC-422E-A770-5B53A15FF257}"/>
            </c:ext>
          </c:extLst>
        </c:ser>
        <c:ser>
          <c:idx val="19"/>
          <c:order val="19"/>
          <c:tx>
            <c:strRef>
              <c:f>Sheet1!$U$1</c:f>
              <c:strCache>
                <c:ptCount val="1"/>
                <c:pt idx="0">
                  <c:v>K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/>
            <a:effectLst/>
            <a:sp3d/>
          </c:spPr>
          <c:val>
            <c:numRef>
              <c:f>Sheet1!$U$2:$U$179</c:f>
              <c:numCache>
                <c:formatCode>0.00</c:formatCode>
                <c:ptCount val="178"/>
                <c:pt idx="14">
                  <c:v>0.01</c:v>
                </c:pt>
                <c:pt idx="15">
                  <c:v>0.01</c:v>
                </c:pt>
                <c:pt idx="16">
                  <c:v>1.78</c:v>
                </c:pt>
                <c:pt idx="17">
                  <c:v>3.42</c:v>
                </c:pt>
                <c:pt idx="18">
                  <c:v>10.039999999999999</c:v>
                </c:pt>
                <c:pt idx="19">
                  <c:v>21.12</c:v>
                </c:pt>
                <c:pt idx="20">
                  <c:v>150</c:v>
                </c:pt>
                <c:pt idx="21">
                  <c:v>11.24</c:v>
                </c:pt>
                <c:pt idx="22">
                  <c:v>150</c:v>
                </c:pt>
                <c:pt idx="23">
                  <c:v>34.94</c:v>
                </c:pt>
                <c:pt idx="24">
                  <c:v>39.26</c:v>
                </c:pt>
                <c:pt idx="25">
                  <c:v>23.58</c:v>
                </c:pt>
                <c:pt idx="26">
                  <c:v>22.77</c:v>
                </c:pt>
                <c:pt idx="27">
                  <c:v>20.13</c:v>
                </c:pt>
                <c:pt idx="28">
                  <c:v>12.8</c:v>
                </c:pt>
                <c:pt idx="29">
                  <c:v>10.98</c:v>
                </c:pt>
                <c:pt idx="30">
                  <c:v>10.039999999999999</c:v>
                </c:pt>
                <c:pt idx="31">
                  <c:v>4.72</c:v>
                </c:pt>
                <c:pt idx="32">
                  <c:v>3.65</c:v>
                </c:pt>
                <c:pt idx="33">
                  <c:v>1.05</c:v>
                </c:pt>
                <c:pt idx="34">
                  <c:v>0.3</c:v>
                </c:pt>
                <c:pt idx="35">
                  <c:v>0.1</c:v>
                </c:pt>
                <c:pt idx="36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BCC-422E-A770-5B53A15FF257}"/>
            </c:ext>
          </c:extLst>
        </c:ser>
        <c:ser>
          <c:idx val="20"/>
          <c:order val="20"/>
          <c:tx>
            <c:strRef>
              <c:f>Sheet1!$V$1</c:f>
              <c:strCache>
                <c:ptCount val="1"/>
                <c:pt idx="0">
                  <c:v>Ca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/>
            <a:effectLst/>
            <a:sp3d/>
          </c:spPr>
          <c:val>
            <c:numRef>
              <c:f>Sheet1!$V$2:$V$179</c:f>
              <c:numCache>
                <c:formatCode>0.00</c:formatCode>
                <c:ptCount val="178"/>
                <c:pt idx="14">
                  <c:v>0.01</c:v>
                </c:pt>
                <c:pt idx="15">
                  <c:v>0.26</c:v>
                </c:pt>
                <c:pt idx="16">
                  <c:v>1.02</c:v>
                </c:pt>
                <c:pt idx="17">
                  <c:v>1.81</c:v>
                </c:pt>
                <c:pt idx="18">
                  <c:v>4.4000000000000004</c:v>
                </c:pt>
                <c:pt idx="19">
                  <c:v>8.6</c:v>
                </c:pt>
                <c:pt idx="20">
                  <c:v>150</c:v>
                </c:pt>
                <c:pt idx="21">
                  <c:v>101.01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63.96</c:v>
                </c:pt>
                <c:pt idx="26">
                  <c:v>150</c:v>
                </c:pt>
                <c:pt idx="27">
                  <c:v>45.89</c:v>
                </c:pt>
                <c:pt idx="28">
                  <c:v>149.99</c:v>
                </c:pt>
                <c:pt idx="29">
                  <c:v>21.31</c:v>
                </c:pt>
                <c:pt idx="30">
                  <c:v>12.19</c:v>
                </c:pt>
                <c:pt idx="31">
                  <c:v>11.53</c:v>
                </c:pt>
                <c:pt idx="32">
                  <c:v>10.61</c:v>
                </c:pt>
                <c:pt idx="33">
                  <c:v>0.9</c:v>
                </c:pt>
                <c:pt idx="34">
                  <c:v>0.5</c:v>
                </c:pt>
                <c:pt idx="35">
                  <c:v>0.3</c:v>
                </c:pt>
                <c:pt idx="36">
                  <c:v>0.1</c:v>
                </c:pt>
                <c:pt idx="37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BCC-422E-A770-5B53A15FF257}"/>
            </c:ext>
          </c:extLst>
        </c:ser>
        <c:ser>
          <c:idx val="21"/>
          <c:order val="21"/>
          <c:tx>
            <c:strRef>
              <c:f>Sheet1!$W$1</c:f>
              <c:strCache>
                <c:ptCount val="1"/>
                <c:pt idx="0">
                  <c:v>Sc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/>
            <a:effectLst/>
            <a:sp3d/>
          </c:spPr>
          <c:val>
            <c:numRef>
              <c:f>Sheet1!$W$2:$W$179</c:f>
              <c:numCache>
                <c:formatCode>0.00</c:formatCode>
                <c:ptCount val="178"/>
                <c:pt idx="17">
                  <c:v>0.01</c:v>
                </c:pt>
                <c:pt idx="18">
                  <c:v>0.01</c:v>
                </c:pt>
                <c:pt idx="19">
                  <c:v>1.82</c:v>
                </c:pt>
                <c:pt idx="20">
                  <c:v>5.96</c:v>
                </c:pt>
                <c:pt idx="21">
                  <c:v>6.81</c:v>
                </c:pt>
                <c:pt idx="22">
                  <c:v>31.26</c:v>
                </c:pt>
                <c:pt idx="23">
                  <c:v>31.29</c:v>
                </c:pt>
                <c:pt idx="24">
                  <c:v>150</c:v>
                </c:pt>
                <c:pt idx="25">
                  <c:v>61.61</c:v>
                </c:pt>
                <c:pt idx="26">
                  <c:v>43.91</c:v>
                </c:pt>
                <c:pt idx="27">
                  <c:v>41.36</c:v>
                </c:pt>
                <c:pt idx="28">
                  <c:v>29.52</c:v>
                </c:pt>
                <c:pt idx="29">
                  <c:v>20.12</c:v>
                </c:pt>
                <c:pt idx="30">
                  <c:v>11.93</c:v>
                </c:pt>
                <c:pt idx="31">
                  <c:v>11.22</c:v>
                </c:pt>
                <c:pt idx="32">
                  <c:v>10.34</c:v>
                </c:pt>
                <c:pt idx="33">
                  <c:v>2.6</c:v>
                </c:pt>
                <c:pt idx="34">
                  <c:v>1.2</c:v>
                </c:pt>
                <c:pt idx="35">
                  <c:v>0.8</c:v>
                </c:pt>
                <c:pt idx="36">
                  <c:v>0.13</c:v>
                </c:pt>
                <c:pt idx="37">
                  <c:v>0.12</c:v>
                </c:pt>
                <c:pt idx="38">
                  <c:v>0.1</c:v>
                </c:pt>
                <c:pt idx="39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BCC-422E-A770-5B53A15FF257}"/>
            </c:ext>
          </c:extLst>
        </c:ser>
        <c:ser>
          <c:idx val="22"/>
          <c:order val="22"/>
          <c:tx>
            <c:strRef>
              <c:f>Sheet1!$X$1</c:f>
              <c:strCache>
                <c:ptCount val="1"/>
                <c:pt idx="0">
                  <c:v>Ti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/>
            <a:effectLst/>
            <a:sp3d/>
          </c:spPr>
          <c:val>
            <c:numRef>
              <c:f>Sheet1!$X$2:$X$179</c:f>
              <c:numCache>
                <c:formatCode>0.00</c:formatCode>
                <c:ptCount val="178"/>
                <c:pt idx="16">
                  <c:v>0.01</c:v>
                </c:pt>
                <c:pt idx="17">
                  <c:v>0.31</c:v>
                </c:pt>
                <c:pt idx="18">
                  <c:v>0.53</c:v>
                </c:pt>
                <c:pt idx="19">
                  <c:v>80.900000000000006</c:v>
                </c:pt>
                <c:pt idx="20">
                  <c:v>1.99</c:v>
                </c:pt>
                <c:pt idx="21">
                  <c:v>5.09</c:v>
                </c:pt>
                <c:pt idx="22">
                  <c:v>85.58</c:v>
                </c:pt>
                <c:pt idx="23">
                  <c:v>30.9</c:v>
                </c:pt>
                <c:pt idx="24">
                  <c:v>150</c:v>
                </c:pt>
                <c:pt idx="25">
                  <c:v>150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20.79</c:v>
                </c:pt>
                <c:pt idx="30">
                  <c:v>20.11</c:v>
                </c:pt>
                <c:pt idx="31">
                  <c:v>15.37</c:v>
                </c:pt>
                <c:pt idx="32">
                  <c:v>10.08</c:v>
                </c:pt>
                <c:pt idx="33">
                  <c:v>4.9000000000000004</c:v>
                </c:pt>
                <c:pt idx="34">
                  <c:v>1.64</c:v>
                </c:pt>
                <c:pt idx="35">
                  <c:v>0.6</c:v>
                </c:pt>
                <c:pt idx="36">
                  <c:v>0.54</c:v>
                </c:pt>
                <c:pt idx="37">
                  <c:v>0.3</c:v>
                </c:pt>
                <c:pt idx="38">
                  <c:v>0.22</c:v>
                </c:pt>
                <c:pt idx="39">
                  <c:v>0.1</c:v>
                </c:pt>
                <c:pt idx="40">
                  <c:v>0.1</c:v>
                </c:pt>
                <c:pt idx="4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BCC-422E-A770-5B53A15FF257}"/>
            </c:ext>
          </c:extLst>
        </c:ser>
        <c:ser>
          <c:idx val="23"/>
          <c:order val="23"/>
          <c:tx>
            <c:strRef>
              <c:f>Sheet1!$Y$1</c:f>
              <c:strCache>
                <c:ptCount val="1"/>
                <c:pt idx="0">
                  <c:v>V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/>
            <a:effectLst/>
            <a:sp3d/>
          </c:spPr>
          <c:val>
            <c:numRef>
              <c:f>Sheet1!$Y$2:$Y$179</c:f>
              <c:numCache>
                <c:formatCode>0.00</c:formatCode>
                <c:ptCount val="178"/>
                <c:pt idx="19">
                  <c:v>0.01</c:v>
                </c:pt>
                <c:pt idx="20">
                  <c:v>0.8</c:v>
                </c:pt>
                <c:pt idx="21">
                  <c:v>1.1100000000000001</c:v>
                </c:pt>
                <c:pt idx="22">
                  <c:v>5.47</c:v>
                </c:pt>
                <c:pt idx="23">
                  <c:v>4.2300000000000004</c:v>
                </c:pt>
                <c:pt idx="24">
                  <c:v>25.54</c:v>
                </c:pt>
                <c:pt idx="25">
                  <c:v>53.9</c:v>
                </c:pt>
                <c:pt idx="26">
                  <c:v>68.959999999999994</c:v>
                </c:pt>
                <c:pt idx="27">
                  <c:v>141.49</c:v>
                </c:pt>
                <c:pt idx="28">
                  <c:v>150</c:v>
                </c:pt>
                <c:pt idx="29">
                  <c:v>20.46</c:v>
                </c:pt>
                <c:pt idx="30">
                  <c:v>20.100000000000001</c:v>
                </c:pt>
                <c:pt idx="31">
                  <c:v>18.27</c:v>
                </c:pt>
                <c:pt idx="32">
                  <c:v>10.96</c:v>
                </c:pt>
                <c:pt idx="33">
                  <c:v>2.16</c:v>
                </c:pt>
                <c:pt idx="34">
                  <c:v>3.5</c:v>
                </c:pt>
                <c:pt idx="35">
                  <c:v>1.91</c:v>
                </c:pt>
                <c:pt idx="36">
                  <c:v>0.75</c:v>
                </c:pt>
                <c:pt idx="37">
                  <c:v>1.22</c:v>
                </c:pt>
                <c:pt idx="38">
                  <c:v>0.47</c:v>
                </c:pt>
                <c:pt idx="39">
                  <c:v>0.34</c:v>
                </c:pt>
                <c:pt idx="40">
                  <c:v>0.17</c:v>
                </c:pt>
                <c:pt idx="41">
                  <c:v>0.1</c:v>
                </c:pt>
                <c:pt idx="4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BCC-422E-A770-5B53A15FF257}"/>
            </c:ext>
          </c:extLst>
        </c:ser>
        <c:ser>
          <c:idx val="24"/>
          <c:order val="24"/>
          <c:tx>
            <c:strRef>
              <c:f>Sheet1!$Z$1</c:f>
              <c:strCache>
                <c:ptCount val="1"/>
                <c:pt idx="0">
                  <c:v>Cr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Sheet1!$Z$2:$Z$179</c:f>
              <c:numCache>
                <c:formatCode>0.00</c:formatCode>
                <c:ptCount val="178"/>
                <c:pt idx="18">
                  <c:v>0.14000000000000001</c:v>
                </c:pt>
                <c:pt idx="19">
                  <c:v>0.22</c:v>
                </c:pt>
                <c:pt idx="20">
                  <c:v>0.54</c:v>
                </c:pt>
                <c:pt idx="21">
                  <c:v>0.5</c:v>
                </c:pt>
                <c:pt idx="22">
                  <c:v>2.6</c:v>
                </c:pt>
                <c:pt idx="23">
                  <c:v>5</c:v>
                </c:pt>
                <c:pt idx="24">
                  <c:v>38.94</c:v>
                </c:pt>
                <c:pt idx="25">
                  <c:v>27.01</c:v>
                </c:pt>
                <c:pt idx="26">
                  <c:v>150</c:v>
                </c:pt>
                <c:pt idx="27">
                  <c:v>59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20.420000000000002</c:v>
                </c:pt>
                <c:pt idx="32">
                  <c:v>20.84</c:v>
                </c:pt>
                <c:pt idx="33">
                  <c:v>13.41</c:v>
                </c:pt>
                <c:pt idx="34">
                  <c:v>11.02</c:v>
                </c:pt>
                <c:pt idx="35">
                  <c:v>4.5999999999999996</c:v>
                </c:pt>
                <c:pt idx="36">
                  <c:v>5.6</c:v>
                </c:pt>
                <c:pt idx="37">
                  <c:v>2.61</c:v>
                </c:pt>
                <c:pt idx="38">
                  <c:v>1.99</c:v>
                </c:pt>
                <c:pt idx="39">
                  <c:v>1.29</c:v>
                </c:pt>
                <c:pt idx="40">
                  <c:v>0.43</c:v>
                </c:pt>
                <c:pt idx="41">
                  <c:v>0.27</c:v>
                </c:pt>
                <c:pt idx="42">
                  <c:v>0.1</c:v>
                </c:pt>
                <c:pt idx="4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BCC-422E-A770-5B53A15FF257}"/>
            </c:ext>
          </c:extLst>
        </c:ser>
        <c:ser>
          <c:idx val="25"/>
          <c:order val="25"/>
          <c:tx>
            <c:strRef>
              <c:f>Sheet1!$AA$1</c:f>
              <c:strCache>
                <c:ptCount val="1"/>
                <c:pt idx="0">
                  <c:v>Mn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Sheet1!$AA$2:$AA$179</c:f>
              <c:numCache>
                <c:formatCode>0.00</c:formatCode>
                <c:ptCount val="178"/>
                <c:pt idx="19">
                  <c:v>0.01</c:v>
                </c:pt>
                <c:pt idx="20">
                  <c:v>0.01</c:v>
                </c:pt>
                <c:pt idx="21">
                  <c:v>0.37</c:v>
                </c:pt>
                <c:pt idx="22">
                  <c:v>1</c:v>
                </c:pt>
                <c:pt idx="23">
                  <c:v>1.58</c:v>
                </c:pt>
                <c:pt idx="24">
                  <c:v>3.82</c:v>
                </c:pt>
                <c:pt idx="25">
                  <c:v>2.84</c:v>
                </c:pt>
                <c:pt idx="26">
                  <c:v>27.66</c:v>
                </c:pt>
                <c:pt idx="27">
                  <c:v>47.65</c:v>
                </c:pt>
                <c:pt idx="28">
                  <c:v>110.03</c:v>
                </c:pt>
                <c:pt idx="29">
                  <c:v>68.42</c:v>
                </c:pt>
                <c:pt idx="30">
                  <c:v>150</c:v>
                </c:pt>
                <c:pt idx="31">
                  <c:v>30.69</c:v>
                </c:pt>
                <c:pt idx="32">
                  <c:v>20.07</c:v>
                </c:pt>
                <c:pt idx="33">
                  <c:v>10.34</c:v>
                </c:pt>
                <c:pt idx="34">
                  <c:v>10.61</c:v>
                </c:pt>
                <c:pt idx="35">
                  <c:v>18.47</c:v>
                </c:pt>
                <c:pt idx="36">
                  <c:v>6.7</c:v>
                </c:pt>
                <c:pt idx="37">
                  <c:v>6.71</c:v>
                </c:pt>
                <c:pt idx="38">
                  <c:v>2.75</c:v>
                </c:pt>
                <c:pt idx="39">
                  <c:v>0.89</c:v>
                </c:pt>
                <c:pt idx="40">
                  <c:v>0.92</c:v>
                </c:pt>
                <c:pt idx="41">
                  <c:v>0.64</c:v>
                </c:pt>
                <c:pt idx="42">
                  <c:v>0.45</c:v>
                </c:pt>
                <c:pt idx="43">
                  <c:v>0.28000000000000003</c:v>
                </c:pt>
                <c:pt idx="44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BCC-422E-A770-5B53A15FF257}"/>
            </c:ext>
          </c:extLst>
        </c:ser>
        <c:ser>
          <c:idx val="26"/>
          <c:order val="26"/>
          <c:tx>
            <c:strRef>
              <c:f>Sheet1!$AB$1</c:f>
              <c:strCache>
                <c:ptCount val="1"/>
                <c:pt idx="0">
                  <c:v>Fe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Sheet1!$AB$2:$AB$179</c:f>
              <c:numCache>
                <c:formatCode>0.00</c:formatCode>
                <c:ptCount val="178"/>
                <c:pt idx="19">
                  <c:v>0.05</c:v>
                </c:pt>
                <c:pt idx="20">
                  <c:v>0.09</c:v>
                </c:pt>
                <c:pt idx="21">
                  <c:v>0.22</c:v>
                </c:pt>
                <c:pt idx="22">
                  <c:v>0.44</c:v>
                </c:pt>
                <c:pt idx="23">
                  <c:v>0.7</c:v>
                </c:pt>
                <c:pt idx="24">
                  <c:v>1.55</c:v>
                </c:pt>
                <c:pt idx="25">
                  <c:v>3.05</c:v>
                </c:pt>
                <c:pt idx="26">
                  <c:v>33.159999999999997</c:v>
                </c:pt>
                <c:pt idx="27">
                  <c:v>21.27</c:v>
                </c:pt>
                <c:pt idx="28">
                  <c:v>150</c:v>
                </c:pt>
                <c:pt idx="29">
                  <c:v>71.930000000000007</c:v>
                </c:pt>
                <c:pt idx="30">
                  <c:v>150</c:v>
                </c:pt>
                <c:pt idx="31">
                  <c:v>150</c:v>
                </c:pt>
                <c:pt idx="32">
                  <c:v>150</c:v>
                </c:pt>
                <c:pt idx="33">
                  <c:v>60.43</c:v>
                </c:pt>
                <c:pt idx="34">
                  <c:v>110</c:v>
                </c:pt>
                <c:pt idx="35">
                  <c:v>20.84</c:v>
                </c:pt>
                <c:pt idx="36">
                  <c:v>20.02</c:v>
                </c:pt>
                <c:pt idx="37">
                  <c:v>10.86</c:v>
                </c:pt>
                <c:pt idx="38">
                  <c:v>10.17</c:v>
                </c:pt>
                <c:pt idx="39">
                  <c:v>10.050000000000001</c:v>
                </c:pt>
                <c:pt idx="40">
                  <c:v>4.4000000000000004</c:v>
                </c:pt>
                <c:pt idx="41">
                  <c:v>3.94</c:v>
                </c:pt>
                <c:pt idx="42">
                  <c:v>1.87</c:v>
                </c:pt>
                <c:pt idx="43">
                  <c:v>1.0900000000000001</c:v>
                </c:pt>
                <c:pt idx="44">
                  <c:v>0.94</c:v>
                </c:pt>
                <c:pt idx="45">
                  <c:v>0.3</c:v>
                </c:pt>
                <c:pt idx="4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BCC-422E-A770-5B53A15FF257}"/>
            </c:ext>
          </c:extLst>
        </c:ser>
        <c:ser>
          <c:idx val="27"/>
          <c:order val="27"/>
          <c:tx>
            <c:strRef>
              <c:f>Sheet1!$AC$1</c:f>
              <c:strCache>
                <c:ptCount val="1"/>
                <c:pt idx="0">
                  <c:v>Co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Sheet1!$AC$2:$AC$179</c:f>
              <c:numCache>
                <c:formatCode>0.00</c:formatCode>
                <c:ptCount val="178"/>
                <c:pt idx="22">
                  <c:v>0.01</c:v>
                </c:pt>
                <c:pt idx="23">
                  <c:v>0.44</c:v>
                </c:pt>
                <c:pt idx="24">
                  <c:v>0.6</c:v>
                </c:pt>
                <c:pt idx="25">
                  <c:v>1.1499999999999999</c:v>
                </c:pt>
                <c:pt idx="26">
                  <c:v>2.42</c:v>
                </c:pt>
                <c:pt idx="27">
                  <c:v>1.93</c:v>
                </c:pt>
                <c:pt idx="28">
                  <c:v>37.19</c:v>
                </c:pt>
                <c:pt idx="29">
                  <c:v>61.41</c:v>
                </c:pt>
                <c:pt idx="30">
                  <c:v>67.22</c:v>
                </c:pt>
                <c:pt idx="31">
                  <c:v>61.22</c:v>
                </c:pt>
                <c:pt idx="32">
                  <c:v>150</c:v>
                </c:pt>
                <c:pt idx="33">
                  <c:v>74.75</c:v>
                </c:pt>
                <c:pt idx="34">
                  <c:v>30.28</c:v>
                </c:pt>
                <c:pt idx="35">
                  <c:v>20.079999999999998</c:v>
                </c:pt>
                <c:pt idx="36">
                  <c:v>14.39</c:v>
                </c:pt>
                <c:pt idx="37">
                  <c:v>3</c:v>
                </c:pt>
                <c:pt idx="38">
                  <c:v>10.029999999999999</c:v>
                </c:pt>
                <c:pt idx="39">
                  <c:v>1.94</c:v>
                </c:pt>
                <c:pt idx="40">
                  <c:v>4.25</c:v>
                </c:pt>
                <c:pt idx="41">
                  <c:v>2</c:v>
                </c:pt>
                <c:pt idx="42">
                  <c:v>2.27</c:v>
                </c:pt>
                <c:pt idx="43">
                  <c:v>1.25</c:v>
                </c:pt>
                <c:pt idx="44">
                  <c:v>0.97</c:v>
                </c:pt>
                <c:pt idx="45">
                  <c:v>0.9</c:v>
                </c:pt>
                <c:pt idx="46">
                  <c:v>0.8</c:v>
                </c:pt>
                <c:pt idx="47">
                  <c:v>0.5</c:v>
                </c:pt>
                <c:pt idx="4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BCC-422E-A770-5B53A15FF257}"/>
            </c:ext>
          </c:extLst>
        </c:ser>
        <c:ser>
          <c:idx val="28"/>
          <c:order val="28"/>
          <c:tx>
            <c:strRef>
              <c:f>Sheet1!$AD$1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Sheet1!$AD$2:$AD$179</c:f>
              <c:numCache>
                <c:formatCode>0.00</c:formatCode>
                <c:ptCount val="178"/>
                <c:pt idx="20">
                  <c:v>0.1</c:v>
                </c:pt>
                <c:pt idx="21">
                  <c:v>0.13</c:v>
                </c:pt>
                <c:pt idx="22">
                  <c:v>0.09</c:v>
                </c:pt>
                <c:pt idx="23">
                  <c:v>0.3</c:v>
                </c:pt>
                <c:pt idx="24">
                  <c:v>0.38</c:v>
                </c:pt>
                <c:pt idx="25">
                  <c:v>0.45</c:v>
                </c:pt>
                <c:pt idx="26">
                  <c:v>1.04</c:v>
                </c:pt>
                <c:pt idx="27">
                  <c:v>2.0499999999999998</c:v>
                </c:pt>
                <c:pt idx="28">
                  <c:v>48.46</c:v>
                </c:pt>
                <c:pt idx="29">
                  <c:v>40.799999999999997</c:v>
                </c:pt>
                <c:pt idx="30">
                  <c:v>150</c:v>
                </c:pt>
                <c:pt idx="31">
                  <c:v>101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90</c:v>
                </c:pt>
                <c:pt idx="36">
                  <c:v>150</c:v>
                </c:pt>
                <c:pt idx="37">
                  <c:v>30.66</c:v>
                </c:pt>
                <c:pt idx="38">
                  <c:v>42.13</c:v>
                </c:pt>
                <c:pt idx="39">
                  <c:v>13.39</c:v>
                </c:pt>
                <c:pt idx="40">
                  <c:v>14.75</c:v>
                </c:pt>
                <c:pt idx="41">
                  <c:v>11.78</c:v>
                </c:pt>
                <c:pt idx="42">
                  <c:v>10.85</c:v>
                </c:pt>
                <c:pt idx="43">
                  <c:v>10.26</c:v>
                </c:pt>
                <c:pt idx="44">
                  <c:v>10.1</c:v>
                </c:pt>
                <c:pt idx="45">
                  <c:v>8.4</c:v>
                </c:pt>
                <c:pt idx="46">
                  <c:v>6.8</c:v>
                </c:pt>
                <c:pt idx="47">
                  <c:v>6</c:v>
                </c:pt>
                <c:pt idx="48">
                  <c:v>4.7</c:v>
                </c:pt>
                <c:pt idx="49">
                  <c:v>3</c:v>
                </c:pt>
                <c:pt idx="5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BCC-422E-A770-5B53A15FF257}"/>
            </c:ext>
          </c:extLst>
        </c:ser>
        <c:ser>
          <c:idx val="29"/>
          <c:order val="29"/>
          <c:tx>
            <c:strRef>
              <c:f>Sheet1!$AE$1</c:f>
              <c:strCache>
                <c:ptCount val="1"/>
                <c:pt idx="0">
                  <c:v>Cu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Sheet1!$AE$2:$AE$179</c:f>
              <c:numCache>
                <c:formatCode>0.00</c:formatCode>
                <c:ptCount val="178"/>
                <c:pt idx="24">
                  <c:v>0.01</c:v>
                </c:pt>
                <c:pt idx="25">
                  <c:v>0.01</c:v>
                </c:pt>
                <c:pt idx="26">
                  <c:v>0.4</c:v>
                </c:pt>
                <c:pt idx="27">
                  <c:v>0.93</c:v>
                </c:pt>
                <c:pt idx="28">
                  <c:v>1.96</c:v>
                </c:pt>
                <c:pt idx="29">
                  <c:v>10.37</c:v>
                </c:pt>
                <c:pt idx="30">
                  <c:v>20.059999999999999</c:v>
                </c:pt>
                <c:pt idx="31">
                  <c:v>23.84</c:v>
                </c:pt>
                <c:pt idx="32">
                  <c:v>31.01</c:v>
                </c:pt>
                <c:pt idx="33">
                  <c:v>21.47</c:v>
                </c:pt>
                <c:pt idx="34">
                  <c:v>150</c:v>
                </c:pt>
                <c:pt idx="35">
                  <c:v>35.08</c:v>
                </c:pt>
                <c:pt idx="36">
                  <c:v>150</c:v>
                </c:pt>
                <c:pt idx="37">
                  <c:v>20.7</c:v>
                </c:pt>
                <c:pt idx="38">
                  <c:v>42.63</c:v>
                </c:pt>
                <c:pt idx="39">
                  <c:v>15.1</c:v>
                </c:pt>
                <c:pt idx="40">
                  <c:v>20.309999999999999</c:v>
                </c:pt>
                <c:pt idx="41">
                  <c:v>17.37</c:v>
                </c:pt>
                <c:pt idx="42">
                  <c:v>13.12</c:v>
                </c:pt>
                <c:pt idx="43">
                  <c:v>10.95</c:v>
                </c:pt>
                <c:pt idx="44">
                  <c:v>10.54</c:v>
                </c:pt>
                <c:pt idx="45">
                  <c:v>10.1</c:v>
                </c:pt>
                <c:pt idx="46">
                  <c:v>10.039999999999999</c:v>
                </c:pt>
                <c:pt idx="47">
                  <c:v>6.41</c:v>
                </c:pt>
                <c:pt idx="48">
                  <c:v>4.6900000000000004</c:v>
                </c:pt>
                <c:pt idx="49">
                  <c:v>3.42</c:v>
                </c:pt>
                <c:pt idx="50">
                  <c:v>1.88</c:v>
                </c:pt>
                <c:pt idx="5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BCC-422E-A770-5B53A15FF257}"/>
            </c:ext>
          </c:extLst>
        </c:ser>
        <c:ser>
          <c:idx val="30"/>
          <c:order val="30"/>
          <c:tx>
            <c:strRef>
              <c:f>Sheet1!$AF$1</c:f>
              <c:strCache>
                <c:ptCount val="1"/>
                <c:pt idx="0">
                  <c:v>Zn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/>
            <a:effectLst/>
            <a:sp3d/>
          </c:spPr>
          <c:val>
            <c:numRef>
              <c:f>Sheet1!$AF$2:$AF$179</c:f>
              <c:numCache>
                <c:formatCode>0.00</c:formatCode>
                <c:ptCount val="178"/>
                <c:pt idx="25">
                  <c:v>0.2</c:v>
                </c:pt>
                <c:pt idx="26">
                  <c:v>0.36</c:v>
                </c:pt>
                <c:pt idx="27">
                  <c:v>0.38</c:v>
                </c:pt>
                <c:pt idx="28">
                  <c:v>0.84</c:v>
                </c:pt>
                <c:pt idx="29">
                  <c:v>1.82</c:v>
                </c:pt>
                <c:pt idx="30">
                  <c:v>20.23</c:v>
                </c:pt>
                <c:pt idx="31">
                  <c:v>20.079999999999998</c:v>
                </c:pt>
                <c:pt idx="32">
                  <c:v>33.56</c:v>
                </c:pt>
                <c:pt idx="33">
                  <c:v>26.35</c:v>
                </c:pt>
                <c:pt idx="34">
                  <c:v>150</c:v>
                </c:pt>
                <c:pt idx="35">
                  <c:v>66.39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29.38</c:v>
                </c:pt>
                <c:pt idx="40">
                  <c:v>150</c:v>
                </c:pt>
                <c:pt idx="41">
                  <c:v>20.25</c:v>
                </c:pt>
                <c:pt idx="42">
                  <c:v>41.56</c:v>
                </c:pt>
                <c:pt idx="43">
                  <c:v>13.81</c:v>
                </c:pt>
                <c:pt idx="44">
                  <c:v>20.100000000000001</c:v>
                </c:pt>
                <c:pt idx="45">
                  <c:v>11.56</c:v>
                </c:pt>
                <c:pt idx="46">
                  <c:v>10.8</c:v>
                </c:pt>
                <c:pt idx="47">
                  <c:v>10.18</c:v>
                </c:pt>
                <c:pt idx="48">
                  <c:v>10.08</c:v>
                </c:pt>
                <c:pt idx="49">
                  <c:v>9.9499999999999993</c:v>
                </c:pt>
                <c:pt idx="50">
                  <c:v>5.45</c:v>
                </c:pt>
                <c:pt idx="51">
                  <c:v>2.9</c:v>
                </c:pt>
                <c:pt idx="52">
                  <c:v>1</c:v>
                </c:pt>
                <c:pt idx="5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BCC-422E-A770-5B53A15FF257}"/>
            </c:ext>
          </c:extLst>
        </c:ser>
        <c:ser>
          <c:idx val="31"/>
          <c:order val="31"/>
          <c:tx>
            <c:strRef>
              <c:f>Sheet1!$AG$1</c:f>
              <c:strCache>
                <c:ptCount val="1"/>
                <c:pt idx="0">
                  <c:v>Ga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/>
            <a:effectLst/>
            <a:sp3d/>
          </c:spPr>
          <c:val>
            <c:numRef>
              <c:f>Sheet1!$AG$2:$AG$179</c:f>
              <c:numCache>
                <c:formatCode>0.00</c:formatCode>
                <c:ptCount val="178"/>
                <c:pt idx="29">
                  <c:v>0.7</c:v>
                </c:pt>
                <c:pt idx="30">
                  <c:v>1.68</c:v>
                </c:pt>
                <c:pt idx="31">
                  <c:v>1.1599999999999999</c:v>
                </c:pt>
                <c:pt idx="32">
                  <c:v>15.32</c:v>
                </c:pt>
                <c:pt idx="33">
                  <c:v>20.28</c:v>
                </c:pt>
                <c:pt idx="34">
                  <c:v>22.41</c:v>
                </c:pt>
                <c:pt idx="35">
                  <c:v>33.700000000000003</c:v>
                </c:pt>
                <c:pt idx="36">
                  <c:v>43.77</c:v>
                </c:pt>
                <c:pt idx="37">
                  <c:v>30.05</c:v>
                </c:pt>
                <c:pt idx="38">
                  <c:v>150</c:v>
                </c:pt>
                <c:pt idx="39">
                  <c:v>23.41</c:v>
                </c:pt>
                <c:pt idx="40">
                  <c:v>150</c:v>
                </c:pt>
                <c:pt idx="41">
                  <c:v>35.700000000000003</c:v>
                </c:pt>
                <c:pt idx="42">
                  <c:v>31.68</c:v>
                </c:pt>
                <c:pt idx="43">
                  <c:v>21.21</c:v>
                </c:pt>
                <c:pt idx="44">
                  <c:v>20.190000000000001</c:v>
                </c:pt>
                <c:pt idx="45">
                  <c:v>15.36</c:v>
                </c:pt>
                <c:pt idx="46">
                  <c:v>12.07</c:v>
                </c:pt>
                <c:pt idx="47">
                  <c:v>10.69</c:v>
                </c:pt>
                <c:pt idx="48">
                  <c:v>10.31</c:v>
                </c:pt>
                <c:pt idx="49">
                  <c:v>10.119999999999999</c:v>
                </c:pt>
                <c:pt idx="50">
                  <c:v>10.039999999999999</c:v>
                </c:pt>
                <c:pt idx="51">
                  <c:v>5.99</c:v>
                </c:pt>
                <c:pt idx="52">
                  <c:v>3.08</c:v>
                </c:pt>
                <c:pt idx="53">
                  <c:v>0.85</c:v>
                </c:pt>
                <c:pt idx="54">
                  <c:v>0.5</c:v>
                </c:pt>
                <c:pt idx="5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BCC-422E-A770-5B53A15FF257}"/>
            </c:ext>
          </c:extLst>
        </c:ser>
        <c:ser>
          <c:idx val="32"/>
          <c:order val="32"/>
          <c:tx>
            <c:strRef>
              <c:f>Sheet1!$AH$1</c:f>
              <c:strCache>
                <c:ptCount val="1"/>
                <c:pt idx="0">
                  <c:v>Ge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/>
            <a:effectLst/>
            <a:sp3d/>
          </c:spPr>
          <c:val>
            <c:numRef>
              <c:f>Sheet1!$AH$2:$AH$179</c:f>
              <c:numCache>
                <c:formatCode>0.00</c:formatCode>
                <c:ptCount val="178"/>
                <c:pt idx="28">
                  <c:v>0.3</c:v>
                </c:pt>
                <c:pt idx="29">
                  <c:v>0.39</c:v>
                </c:pt>
                <c:pt idx="30">
                  <c:v>1.3</c:v>
                </c:pt>
                <c:pt idx="31">
                  <c:v>1.42</c:v>
                </c:pt>
                <c:pt idx="32">
                  <c:v>20.010000000000002</c:v>
                </c:pt>
                <c:pt idx="33">
                  <c:v>15.07</c:v>
                </c:pt>
                <c:pt idx="34">
                  <c:v>30.55</c:v>
                </c:pt>
                <c:pt idx="35">
                  <c:v>23.02</c:v>
                </c:pt>
                <c:pt idx="36">
                  <c:v>67.19</c:v>
                </c:pt>
                <c:pt idx="37">
                  <c:v>41.04</c:v>
                </c:pt>
                <c:pt idx="38">
                  <c:v>150</c:v>
                </c:pt>
                <c:pt idx="39">
                  <c:v>51.93</c:v>
                </c:pt>
                <c:pt idx="40">
                  <c:v>150</c:v>
                </c:pt>
                <c:pt idx="41">
                  <c:v>150</c:v>
                </c:pt>
                <c:pt idx="42">
                  <c:v>150</c:v>
                </c:pt>
                <c:pt idx="43">
                  <c:v>30.17</c:v>
                </c:pt>
                <c:pt idx="44">
                  <c:v>149.99</c:v>
                </c:pt>
                <c:pt idx="45">
                  <c:v>34.479999999999997</c:v>
                </c:pt>
                <c:pt idx="46">
                  <c:v>30.2</c:v>
                </c:pt>
                <c:pt idx="47">
                  <c:v>13.05</c:v>
                </c:pt>
                <c:pt idx="48">
                  <c:v>14.83</c:v>
                </c:pt>
                <c:pt idx="49">
                  <c:v>11.19</c:v>
                </c:pt>
                <c:pt idx="50">
                  <c:v>10.6</c:v>
                </c:pt>
                <c:pt idx="51">
                  <c:v>10.14</c:v>
                </c:pt>
                <c:pt idx="52">
                  <c:v>9.5399999999999991</c:v>
                </c:pt>
                <c:pt idx="53">
                  <c:v>5.4</c:v>
                </c:pt>
                <c:pt idx="54">
                  <c:v>3</c:v>
                </c:pt>
                <c:pt idx="55">
                  <c:v>1.5</c:v>
                </c:pt>
                <c:pt idx="56">
                  <c:v>0.8</c:v>
                </c:pt>
                <c:pt idx="5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8BCC-422E-A770-5B53A15FF257}"/>
            </c:ext>
          </c:extLst>
        </c:ser>
        <c:ser>
          <c:idx val="33"/>
          <c:order val="33"/>
          <c:tx>
            <c:strRef>
              <c:f>Sheet1!$AI$1</c:f>
              <c:strCache>
                <c:ptCount val="1"/>
                <c:pt idx="0">
                  <c:v>As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/>
            <a:effectLst/>
            <a:sp3d/>
          </c:spPr>
          <c:val>
            <c:numRef>
              <c:f>Sheet1!$AI$2:$AI$179</c:f>
              <c:numCache>
                <c:formatCode>0.00</c:formatCode>
                <c:ptCount val="178"/>
                <c:pt idx="31">
                  <c:v>0.4</c:v>
                </c:pt>
                <c:pt idx="32">
                  <c:v>1.7</c:v>
                </c:pt>
                <c:pt idx="33">
                  <c:v>0.96</c:v>
                </c:pt>
                <c:pt idx="34">
                  <c:v>17.03</c:v>
                </c:pt>
                <c:pt idx="35">
                  <c:v>20.260000000000002</c:v>
                </c:pt>
                <c:pt idx="36">
                  <c:v>22.41</c:v>
                </c:pt>
                <c:pt idx="37">
                  <c:v>28.76</c:v>
                </c:pt>
                <c:pt idx="38">
                  <c:v>42.87</c:v>
                </c:pt>
                <c:pt idx="39">
                  <c:v>40.15</c:v>
                </c:pt>
                <c:pt idx="40">
                  <c:v>61.5</c:v>
                </c:pt>
                <c:pt idx="41">
                  <c:v>54.68</c:v>
                </c:pt>
                <c:pt idx="42">
                  <c:v>150</c:v>
                </c:pt>
                <c:pt idx="43">
                  <c:v>40.130000000000003</c:v>
                </c:pt>
                <c:pt idx="44">
                  <c:v>41.03</c:v>
                </c:pt>
                <c:pt idx="45">
                  <c:v>30.22</c:v>
                </c:pt>
                <c:pt idx="46">
                  <c:v>21.36</c:v>
                </c:pt>
                <c:pt idx="47">
                  <c:v>12.41</c:v>
                </c:pt>
                <c:pt idx="48">
                  <c:v>15.47</c:v>
                </c:pt>
                <c:pt idx="49">
                  <c:v>13.07</c:v>
                </c:pt>
                <c:pt idx="50">
                  <c:v>12.1</c:v>
                </c:pt>
                <c:pt idx="51">
                  <c:v>10.51</c:v>
                </c:pt>
                <c:pt idx="52">
                  <c:v>10.17</c:v>
                </c:pt>
                <c:pt idx="53">
                  <c:v>9.4499999999999993</c:v>
                </c:pt>
                <c:pt idx="54">
                  <c:v>6.1</c:v>
                </c:pt>
                <c:pt idx="55">
                  <c:v>3</c:v>
                </c:pt>
                <c:pt idx="56">
                  <c:v>2</c:v>
                </c:pt>
                <c:pt idx="57">
                  <c:v>0.8</c:v>
                </c:pt>
                <c:pt idx="58">
                  <c:v>0.5</c:v>
                </c:pt>
                <c:pt idx="5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BCC-422E-A770-5B53A15FF257}"/>
            </c:ext>
          </c:extLst>
        </c:ser>
        <c:ser>
          <c:idx val="34"/>
          <c:order val="34"/>
          <c:tx>
            <c:strRef>
              <c:f>Sheet1!$AJ$1</c:f>
              <c:strCache>
                <c:ptCount val="1"/>
                <c:pt idx="0">
                  <c:v>Se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/>
            <a:effectLst/>
            <a:sp3d/>
          </c:spPr>
          <c:val>
            <c:numRef>
              <c:f>Sheet1!$AJ$2:$AJ$179</c:f>
              <c:numCache>
                <c:formatCode>0.00</c:formatCode>
                <c:ptCount val="178"/>
                <c:pt idx="31">
                  <c:v>0.5</c:v>
                </c:pt>
                <c:pt idx="32">
                  <c:v>0.33</c:v>
                </c:pt>
                <c:pt idx="33">
                  <c:v>1.33</c:v>
                </c:pt>
                <c:pt idx="34">
                  <c:v>15.85</c:v>
                </c:pt>
                <c:pt idx="35">
                  <c:v>14.47</c:v>
                </c:pt>
                <c:pt idx="36">
                  <c:v>26.81</c:v>
                </c:pt>
                <c:pt idx="37">
                  <c:v>20.63</c:v>
                </c:pt>
                <c:pt idx="38">
                  <c:v>50.63</c:v>
                </c:pt>
                <c:pt idx="39">
                  <c:v>32.67</c:v>
                </c:pt>
                <c:pt idx="40">
                  <c:v>150</c:v>
                </c:pt>
                <c:pt idx="41">
                  <c:v>62.68</c:v>
                </c:pt>
                <c:pt idx="42">
                  <c:v>150</c:v>
                </c:pt>
                <c:pt idx="43">
                  <c:v>150</c:v>
                </c:pt>
                <c:pt idx="44">
                  <c:v>150</c:v>
                </c:pt>
                <c:pt idx="45">
                  <c:v>102.94</c:v>
                </c:pt>
                <c:pt idx="46">
                  <c:v>150</c:v>
                </c:pt>
                <c:pt idx="47">
                  <c:v>22.96</c:v>
                </c:pt>
                <c:pt idx="48">
                  <c:v>149.99</c:v>
                </c:pt>
                <c:pt idx="49">
                  <c:v>23.62</c:v>
                </c:pt>
                <c:pt idx="50">
                  <c:v>20.37</c:v>
                </c:pt>
                <c:pt idx="51">
                  <c:v>15.2</c:v>
                </c:pt>
                <c:pt idx="52">
                  <c:v>12.42</c:v>
                </c:pt>
                <c:pt idx="53">
                  <c:v>10.76</c:v>
                </c:pt>
                <c:pt idx="54">
                  <c:v>10.09</c:v>
                </c:pt>
                <c:pt idx="55">
                  <c:v>4.0999999999999996</c:v>
                </c:pt>
                <c:pt idx="56">
                  <c:v>3</c:v>
                </c:pt>
                <c:pt idx="57">
                  <c:v>2.7</c:v>
                </c:pt>
                <c:pt idx="58">
                  <c:v>1</c:v>
                </c:pt>
                <c:pt idx="59">
                  <c:v>0.5</c:v>
                </c:pt>
                <c:pt idx="6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8BCC-422E-A770-5B53A15FF257}"/>
            </c:ext>
          </c:extLst>
        </c:ser>
        <c:ser>
          <c:idx val="35"/>
          <c:order val="35"/>
          <c:tx>
            <c:strRef>
              <c:f>Sheet1!$AK$1</c:f>
              <c:strCache>
                <c:ptCount val="1"/>
                <c:pt idx="0">
                  <c:v>Br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/>
            <a:effectLst/>
            <a:sp3d/>
          </c:spPr>
          <c:val>
            <c:numRef>
              <c:f>Sheet1!$AK$2:$AK$179</c:f>
              <c:numCache>
                <c:formatCode>0.00</c:formatCode>
                <c:ptCount val="178"/>
                <c:pt idx="33">
                  <c:v>0.01</c:v>
                </c:pt>
                <c:pt idx="34">
                  <c:v>0.01</c:v>
                </c:pt>
                <c:pt idx="35">
                  <c:v>0.79</c:v>
                </c:pt>
                <c:pt idx="36">
                  <c:v>13.46</c:v>
                </c:pt>
                <c:pt idx="37">
                  <c:v>20.059999999999999</c:v>
                </c:pt>
                <c:pt idx="38">
                  <c:v>20.39</c:v>
                </c:pt>
                <c:pt idx="39">
                  <c:v>24.12</c:v>
                </c:pt>
                <c:pt idx="40">
                  <c:v>30.27</c:v>
                </c:pt>
                <c:pt idx="41">
                  <c:v>36.6</c:v>
                </c:pt>
                <c:pt idx="42">
                  <c:v>42.29</c:v>
                </c:pt>
                <c:pt idx="43">
                  <c:v>20.25</c:v>
                </c:pt>
                <c:pt idx="44">
                  <c:v>150</c:v>
                </c:pt>
                <c:pt idx="45">
                  <c:v>22.83</c:v>
                </c:pt>
                <c:pt idx="46">
                  <c:v>150</c:v>
                </c:pt>
                <c:pt idx="47">
                  <c:v>40.78</c:v>
                </c:pt>
                <c:pt idx="48">
                  <c:v>30.6</c:v>
                </c:pt>
                <c:pt idx="49">
                  <c:v>25.23</c:v>
                </c:pt>
                <c:pt idx="50">
                  <c:v>20.309999999999999</c:v>
                </c:pt>
                <c:pt idx="51">
                  <c:v>19.170000000000002</c:v>
                </c:pt>
                <c:pt idx="52">
                  <c:v>19.260000000000002</c:v>
                </c:pt>
                <c:pt idx="53">
                  <c:v>12.6</c:v>
                </c:pt>
                <c:pt idx="54">
                  <c:v>10.58</c:v>
                </c:pt>
                <c:pt idx="55">
                  <c:v>10.15</c:v>
                </c:pt>
                <c:pt idx="56">
                  <c:v>5.41</c:v>
                </c:pt>
                <c:pt idx="57">
                  <c:v>3.43</c:v>
                </c:pt>
                <c:pt idx="58">
                  <c:v>1.02</c:v>
                </c:pt>
                <c:pt idx="59">
                  <c:v>0.7</c:v>
                </c:pt>
                <c:pt idx="60">
                  <c:v>0.5</c:v>
                </c:pt>
                <c:pt idx="61">
                  <c:v>0.2</c:v>
                </c:pt>
                <c:pt idx="6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BCC-422E-A770-5B53A15FF257}"/>
            </c:ext>
          </c:extLst>
        </c:ser>
        <c:ser>
          <c:idx val="36"/>
          <c:order val="36"/>
          <c:tx>
            <c:strRef>
              <c:f>Sheet1!$AL$1</c:f>
              <c:strCache>
                <c:ptCount val="1"/>
                <c:pt idx="0">
                  <c:v>Kr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Sheet1!$AL$2:$AL$179</c:f>
              <c:numCache>
                <c:formatCode>0.00</c:formatCode>
                <c:ptCount val="178"/>
                <c:pt idx="33">
                  <c:v>0.32</c:v>
                </c:pt>
                <c:pt idx="34">
                  <c:v>0.56999999999999995</c:v>
                </c:pt>
                <c:pt idx="35">
                  <c:v>1</c:v>
                </c:pt>
                <c:pt idx="36">
                  <c:v>12.74</c:v>
                </c:pt>
                <c:pt idx="37">
                  <c:v>14.68</c:v>
                </c:pt>
                <c:pt idx="38">
                  <c:v>21.78</c:v>
                </c:pt>
                <c:pt idx="39">
                  <c:v>20.56</c:v>
                </c:pt>
                <c:pt idx="40">
                  <c:v>36</c:v>
                </c:pt>
                <c:pt idx="41">
                  <c:v>30.1</c:v>
                </c:pt>
                <c:pt idx="42">
                  <c:v>149.99</c:v>
                </c:pt>
                <c:pt idx="43">
                  <c:v>40.770000000000003</c:v>
                </c:pt>
                <c:pt idx="44">
                  <c:v>150</c:v>
                </c:pt>
                <c:pt idx="45">
                  <c:v>102.29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  <c:pt idx="49">
                  <c:v>80.09</c:v>
                </c:pt>
                <c:pt idx="50">
                  <c:v>150</c:v>
                </c:pt>
                <c:pt idx="51">
                  <c:v>30.12</c:v>
                </c:pt>
                <c:pt idx="52">
                  <c:v>30.8</c:v>
                </c:pt>
                <c:pt idx="53">
                  <c:v>20.36</c:v>
                </c:pt>
                <c:pt idx="54">
                  <c:v>15.31</c:v>
                </c:pt>
                <c:pt idx="55">
                  <c:v>11.28</c:v>
                </c:pt>
                <c:pt idx="56">
                  <c:v>10.14</c:v>
                </c:pt>
                <c:pt idx="57">
                  <c:v>10.050000000000001</c:v>
                </c:pt>
                <c:pt idx="58">
                  <c:v>2.1</c:v>
                </c:pt>
                <c:pt idx="59">
                  <c:v>1.1399999999999999</c:v>
                </c:pt>
                <c:pt idx="60">
                  <c:v>0.8</c:v>
                </c:pt>
                <c:pt idx="61">
                  <c:v>0.63</c:v>
                </c:pt>
                <c:pt idx="62">
                  <c:v>0.46</c:v>
                </c:pt>
                <c:pt idx="63">
                  <c:v>0.4</c:v>
                </c:pt>
                <c:pt idx="6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8BCC-422E-A770-5B53A15FF257}"/>
            </c:ext>
          </c:extLst>
        </c:ser>
        <c:ser>
          <c:idx val="37"/>
          <c:order val="37"/>
          <c:tx>
            <c:strRef>
              <c:f>Sheet1!$AM$1</c:f>
              <c:strCache>
                <c:ptCount val="1"/>
                <c:pt idx="0">
                  <c:v>Rb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Sheet1!$AM$2:$AM$179</c:f>
              <c:numCache>
                <c:formatCode>0.00</c:formatCode>
                <c:ptCount val="178"/>
                <c:pt idx="35">
                  <c:v>0.01</c:v>
                </c:pt>
                <c:pt idx="36">
                  <c:v>0.01</c:v>
                </c:pt>
                <c:pt idx="37">
                  <c:v>0.65</c:v>
                </c:pt>
                <c:pt idx="38">
                  <c:v>13.05</c:v>
                </c:pt>
                <c:pt idx="39">
                  <c:v>16.02</c:v>
                </c:pt>
                <c:pt idx="40">
                  <c:v>20.47</c:v>
                </c:pt>
                <c:pt idx="41">
                  <c:v>22.83</c:v>
                </c:pt>
                <c:pt idx="42">
                  <c:v>23.7</c:v>
                </c:pt>
                <c:pt idx="43">
                  <c:v>15.49</c:v>
                </c:pt>
                <c:pt idx="44">
                  <c:v>31.55</c:v>
                </c:pt>
                <c:pt idx="45">
                  <c:v>20.05</c:v>
                </c:pt>
                <c:pt idx="46">
                  <c:v>61.68</c:v>
                </c:pt>
                <c:pt idx="47">
                  <c:v>60.08</c:v>
                </c:pt>
                <c:pt idx="48">
                  <c:v>150</c:v>
                </c:pt>
                <c:pt idx="49">
                  <c:v>55.06</c:v>
                </c:pt>
                <c:pt idx="50">
                  <c:v>120.48</c:v>
                </c:pt>
                <c:pt idx="51">
                  <c:v>22.84</c:v>
                </c:pt>
                <c:pt idx="52">
                  <c:v>22.4</c:v>
                </c:pt>
                <c:pt idx="53">
                  <c:v>20.28</c:v>
                </c:pt>
                <c:pt idx="54">
                  <c:v>19.73</c:v>
                </c:pt>
                <c:pt idx="55">
                  <c:v>10.59</c:v>
                </c:pt>
                <c:pt idx="56">
                  <c:v>10.82</c:v>
                </c:pt>
                <c:pt idx="57">
                  <c:v>10.29</c:v>
                </c:pt>
                <c:pt idx="58">
                  <c:v>3.78</c:v>
                </c:pt>
                <c:pt idx="59">
                  <c:v>2.0299999999999998</c:v>
                </c:pt>
                <c:pt idx="60">
                  <c:v>1.7</c:v>
                </c:pt>
                <c:pt idx="61">
                  <c:v>1.1399999999999999</c:v>
                </c:pt>
                <c:pt idx="62">
                  <c:v>0.5</c:v>
                </c:pt>
                <c:pt idx="63">
                  <c:v>0.51</c:v>
                </c:pt>
                <c:pt idx="64">
                  <c:v>0.32</c:v>
                </c:pt>
                <c:pt idx="65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8BCC-422E-A770-5B53A15FF257}"/>
            </c:ext>
          </c:extLst>
        </c:ser>
        <c:ser>
          <c:idx val="38"/>
          <c:order val="38"/>
          <c:tx>
            <c:strRef>
              <c:f>Sheet1!$AN$1</c:f>
              <c:strCache>
                <c:ptCount val="1"/>
                <c:pt idx="0">
                  <c:v>Sr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Sheet1!$AN$2:$AN$179</c:f>
              <c:numCache>
                <c:formatCode>0.00</c:formatCode>
                <c:ptCount val="178"/>
                <c:pt idx="35">
                  <c:v>0.25</c:v>
                </c:pt>
                <c:pt idx="36">
                  <c:v>0.5</c:v>
                </c:pt>
                <c:pt idx="37">
                  <c:v>0.88</c:v>
                </c:pt>
                <c:pt idx="38">
                  <c:v>11.34</c:v>
                </c:pt>
                <c:pt idx="39">
                  <c:v>11.36</c:v>
                </c:pt>
                <c:pt idx="40">
                  <c:v>20.28</c:v>
                </c:pt>
                <c:pt idx="41">
                  <c:v>20.21</c:v>
                </c:pt>
                <c:pt idx="42">
                  <c:v>30.34</c:v>
                </c:pt>
                <c:pt idx="43">
                  <c:v>23.62</c:v>
                </c:pt>
                <c:pt idx="44">
                  <c:v>57.98</c:v>
                </c:pt>
                <c:pt idx="45">
                  <c:v>40.58</c:v>
                </c:pt>
                <c:pt idx="46">
                  <c:v>150</c:v>
                </c:pt>
                <c:pt idx="47">
                  <c:v>61.04</c:v>
                </c:pt>
                <c:pt idx="48">
                  <c:v>150</c:v>
                </c:pt>
                <c:pt idx="49">
                  <c:v>150</c:v>
                </c:pt>
                <c:pt idx="50">
                  <c:v>150</c:v>
                </c:pt>
                <c:pt idx="51">
                  <c:v>60.61</c:v>
                </c:pt>
                <c:pt idx="52">
                  <c:v>82.09</c:v>
                </c:pt>
                <c:pt idx="53">
                  <c:v>33.76</c:v>
                </c:pt>
                <c:pt idx="54">
                  <c:v>30.72</c:v>
                </c:pt>
                <c:pt idx="55">
                  <c:v>21.09</c:v>
                </c:pt>
                <c:pt idx="56">
                  <c:v>20.04</c:v>
                </c:pt>
                <c:pt idx="57">
                  <c:v>13.88</c:v>
                </c:pt>
                <c:pt idx="58">
                  <c:v>10.01</c:v>
                </c:pt>
                <c:pt idx="59">
                  <c:v>4.29</c:v>
                </c:pt>
                <c:pt idx="60">
                  <c:v>6.53</c:v>
                </c:pt>
                <c:pt idx="61">
                  <c:v>2.69</c:v>
                </c:pt>
                <c:pt idx="62">
                  <c:v>2.02</c:v>
                </c:pt>
                <c:pt idx="63">
                  <c:v>1.18</c:v>
                </c:pt>
                <c:pt idx="64">
                  <c:v>0.69</c:v>
                </c:pt>
                <c:pt idx="65">
                  <c:v>0.5</c:v>
                </c:pt>
                <c:pt idx="66">
                  <c:v>0.3</c:v>
                </c:pt>
                <c:pt idx="6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8BCC-422E-A770-5B53A15FF257}"/>
            </c:ext>
          </c:extLst>
        </c:ser>
        <c:ser>
          <c:idx val="39"/>
          <c:order val="39"/>
          <c:tx>
            <c:strRef>
              <c:f>Sheet1!$AO$1</c:f>
              <c:strCache>
                <c:ptCount val="1"/>
                <c:pt idx="0">
                  <c:v>Y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Sheet1!$AO$2:$AO$179</c:f>
              <c:numCache>
                <c:formatCode>0.00</c:formatCode>
                <c:ptCount val="178"/>
                <c:pt idx="37">
                  <c:v>0.01</c:v>
                </c:pt>
                <c:pt idx="38">
                  <c:v>0.63</c:v>
                </c:pt>
                <c:pt idx="39">
                  <c:v>0.54</c:v>
                </c:pt>
                <c:pt idx="40">
                  <c:v>12.34</c:v>
                </c:pt>
                <c:pt idx="41">
                  <c:v>14.93</c:v>
                </c:pt>
                <c:pt idx="42">
                  <c:v>20.03</c:v>
                </c:pt>
                <c:pt idx="43">
                  <c:v>11.24</c:v>
                </c:pt>
                <c:pt idx="44">
                  <c:v>21.03</c:v>
                </c:pt>
                <c:pt idx="45">
                  <c:v>10.61</c:v>
                </c:pt>
                <c:pt idx="46">
                  <c:v>30.73</c:v>
                </c:pt>
                <c:pt idx="47">
                  <c:v>35.97</c:v>
                </c:pt>
                <c:pt idx="48">
                  <c:v>43.87</c:v>
                </c:pt>
                <c:pt idx="49">
                  <c:v>62.29</c:v>
                </c:pt>
                <c:pt idx="50">
                  <c:v>150</c:v>
                </c:pt>
                <c:pt idx="51">
                  <c:v>42.77</c:v>
                </c:pt>
                <c:pt idx="52">
                  <c:v>60.85</c:v>
                </c:pt>
                <c:pt idx="53">
                  <c:v>31.1</c:v>
                </c:pt>
                <c:pt idx="54">
                  <c:v>33.99</c:v>
                </c:pt>
                <c:pt idx="55">
                  <c:v>23</c:v>
                </c:pt>
                <c:pt idx="56">
                  <c:v>21.58</c:v>
                </c:pt>
                <c:pt idx="57">
                  <c:v>10.74</c:v>
                </c:pt>
                <c:pt idx="58">
                  <c:v>10.47</c:v>
                </c:pt>
                <c:pt idx="59">
                  <c:v>5.48</c:v>
                </c:pt>
                <c:pt idx="60">
                  <c:v>10.08</c:v>
                </c:pt>
                <c:pt idx="61">
                  <c:v>7.35</c:v>
                </c:pt>
                <c:pt idx="62">
                  <c:v>4.26</c:v>
                </c:pt>
                <c:pt idx="63">
                  <c:v>3</c:v>
                </c:pt>
                <c:pt idx="64">
                  <c:v>2.2400000000000002</c:v>
                </c:pt>
                <c:pt idx="65">
                  <c:v>1.8</c:v>
                </c:pt>
                <c:pt idx="66">
                  <c:v>0.6</c:v>
                </c:pt>
                <c:pt idx="67">
                  <c:v>0.5</c:v>
                </c:pt>
                <c:pt idx="68">
                  <c:v>0.3</c:v>
                </c:pt>
                <c:pt idx="6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8BCC-422E-A770-5B53A15FF257}"/>
            </c:ext>
          </c:extLst>
        </c:ser>
        <c:ser>
          <c:idx val="40"/>
          <c:order val="40"/>
          <c:tx>
            <c:strRef>
              <c:f>Sheet1!$AP$1</c:f>
              <c:strCache>
                <c:ptCount val="1"/>
                <c:pt idx="0">
                  <c:v>Zr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Sheet1!$AP$2:$AP$179</c:f>
              <c:numCache>
                <c:formatCode>0.00</c:formatCode>
                <c:ptCount val="178"/>
                <c:pt idx="38">
                  <c:v>0.5</c:v>
                </c:pt>
                <c:pt idx="39">
                  <c:v>0.56000000000000005</c:v>
                </c:pt>
                <c:pt idx="40">
                  <c:v>10.61</c:v>
                </c:pt>
                <c:pt idx="41">
                  <c:v>10.76</c:v>
                </c:pt>
                <c:pt idx="42">
                  <c:v>15.25</c:v>
                </c:pt>
                <c:pt idx="43">
                  <c:v>16.88</c:v>
                </c:pt>
                <c:pt idx="44">
                  <c:v>24.21</c:v>
                </c:pt>
                <c:pt idx="45">
                  <c:v>21.16</c:v>
                </c:pt>
                <c:pt idx="46">
                  <c:v>36.74</c:v>
                </c:pt>
                <c:pt idx="47">
                  <c:v>30.3</c:v>
                </c:pt>
                <c:pt idx="48">
                  <c:v>61.6</c:v>
                </c:pt>
                <c:pt idx="49">
                  <c:v>43.78</c:v>
                </c:pt>
                <c:pt idx="50">
                  <c:v>150</c:v>
                </c:pt>
                <c:pt idx="51">
                  <c:v>150</c:v>
                </c:pt>
                <c:pt idx="52">
                  <c:v>150</c:v>
                </c:pt>
                <c:pt idx="53">
                  <c:v>110.01</c:v>
                </c:pt>
                <c:pt idx="54">
                  <c:v>150</c:v>
                </c:pt>
                <c:pt idx="55">
                  <c:v>61.02</c:v>
                </c:pt>
                <c:pt idx="56">
                  <c:v>149.99</c:v>
                </c:pt>
                <c:pt idx="57">
                  <c:v>36.909999999999997</c:v>
                </c:pt>
                <c:pt idx="58">
                  <c:v>15.03</c:v>
                </c:pt>
                <c:pt idx="59">
                  <c:v>10.19</c:v>
                </c:pt>
                <c:pt idx="60">
                  <c:v>11.03</c:v>
                </c:pt>
                <c:pt idx="61">
                  <c:v>10.220000000000001</c:v>
                </c:pt>
                <c:pt idx="62">
                  <c:v>10.32</c:v>
                </c:pt>
                <c:pt idx="63">
                  <c:v>10.050000000000001</c:v>
                </c:pt>
                <c:pt idx="64">
                  <c:v>10.029999999999999</c:v>
                </c:pt>
                <c:pt idx="65">
                  <c:v>6</c:v>
                </c:pt>
                <c:pt idx="66">
                  <c:v>2</c:v>
                </c:pt>
                <c:pt idx="67">
                  <c:v>1.5</c:v>
                </c:pt>
                <c:pt idx="68">
                  <c:v>0.8</c:v>
                </c:pt>
                <c:pt idx="69">
                  <c:v>0.6</c:v>
                </c:pt>
                <c:pt idx="7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8BCC-422E-A770-5B53A15FF257}"/>
            </c:ext>
          </c:extLst>
        </c:ser>
        <c:ser>
          <c:idx val="41"/>
          <c:order val="41"/>
          <c:tx>
            <c:strRef>
              <c:f>Sheet1!$AQ$1</c:f>
              <c:strCache>
                <c:ptCount val="1"/>
                <c:pt idx="0">
                  <c:v>Nb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Sheet1!$AQ$2:$AQ$179</c:f>
              <c:numCache>
                <c:formatCode>0.00</c:formatCode>
                <c:ptCount val="178"/>
                <c:pt idx="40">
                  <c:v>0.01</c:v>
                </c:pt>
                <c:pt idx="41">
                  <c:v>0.51</c:v>
                </c:pt>
                <c:pt idx="42">
                  <c:v>10.53</c:v>
                </c:pt>
                <c:pt idx="43">
                  <c:v>11.49</c:v>
                </c:pt>
                <c:pt idx="44">
                  <c:v>13.37</c:v>
                </c:pt>
                <c:pt idx="45">
                  <c:v>20.079999999999998</c:v>
                </c:pt>
                <c:pt idx="46">
                  <c:v>20.47</c:v>
                </c:pt>
                <c:pt idx="47">
                  <c:v>22.29</c:v>
                </c:pt>
                <c:pt idx="48">
                  <c:v>30.45</c:v>
                </c:pt>
                <c:pt idx="49">
                  <c:v>35.92</c:v>
                </c:pt>
                <c:pt idx="50">
                  <c:v>96.46</c:v>
                </c:pt>
                <c:pt idx="51">
                  <c:v>110.34</c:v>
                </c:pt>
                <c:pt idx="52">
                  <c:v>150</c:v>
                </c:pt>
                <c:pt idx="53">
                  <c:v>100.19</c:v>
                </c:pt>
                <c:pt idx="54">
                  <c:v>60.15</c:v>
                </c:pt>
                <c:pt idx="55">
                  <c:v>39.72</c:v>
                </c:pt>
                <c:pt idx="56">
                  <c:v>30.09</c:v>
                </c:pt>
                <c:pt idx="57">
                  <c:v>10.32</c:v>
                </c:pt>
                <c:pt idx="58">
                  <c:v>12.37</c:v>
                </c:pt>
                <c:pt idx="59">
                  <c:v>10.08</c:v>
                </c:pt>
                <c:pt idx="60">
                  <c:v>11.03</c:v>
                </c:pt>
                <c:pt idx="61">
                  <c:v>10.050000000000001</c:v>
                </c:pt>
                <c:pt idx="62">
                  <c:v>10.08</c:v>
                </c:pt>
                <c:pt idx="63">
                  <c:v>10.66</c:v>
                </c:pt>
                <c:pt idx="64">
                  <c:v>10.33</c:v>
                </c:pt>
                <c:pt idx="65">
                  <c:v>9.1999999999999993</c:v>
                </c:pt>
                <c:pt idx="66">
                  <c:v>3</c:v>
                </c:pt>
                <c:pt idx="67">
                  <c:v>1.93</c:v>
                </c:pt>
                <c:pt idx="68">
                  <c:v>1.9</c:v>
                </c:pt>
                <c:pt idx="69">
                  <c:v>1.7</c:v>
                </c:pt>
                <c:pt idx="70">
                  <c:v>0.8</c:v>
                </c:pt>
                <c:pt idx="71">
                  <c:v>0.6</c:v>
                </c:pt>
                <c:pt idx="7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BCC-422E-A770-5B53A15FF257}"/>
            </c:ext>
          </c:extLst>
        </c:ser>
        <c:ser>
          <c:idx val="42"/>
          <c:order val="42"/>
          <c:tx>
            <c:strRef>
              <c:f>Sheet1!$AR$1</c:f>
              <c:strCache>
                <c:ptCount val="1"/>
                <c:pt idx="0">
                  <c:v>Mo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/>
            <a:effectLst/>
            <a:sp3d/>
          </c:spPr>
          <c:val>
            <c:numRef>
              <c:f>Sheet1!$AR$2:$AR$179</c:f>
              <c:numCache>
                <c:formatCode>0.00</c:formatCode>
                <c:ptCount val="178"/>
                <c:pt idx="41">
                  <c:v>0.23</c:v>
                </c:pt>
                <c:pt idx="42">
                  <c:v>0.04</c:v>
                </c:pt>
                <c:pt idx="43">
                  <c:v>10.37</c:v>
                </c:pt>
                <c:pt idx="44">
                  <c:v>13.15</c:v>
                </c:pt>
                <c:pt idx="45">
                  <c:v>12.21</c:v>
                </c:pt>
                <c:pt idx="46">
                  <c:v>21.19</c:v>
                </c:pt>
                <c:pt idx="47">
                  <c:v>20.190000000000001</c:v>
                </c:pt>
                <c:pt idx="48">
                  <c:v>31.98</c:v>
                </c:pt>
                <c:pt idx="49">
                  <c:v>22.46</c:v>
                </c:pt>
                <c:pt idx="50">
                  <c:v>150</c:v>
                </c:pt>
                <c:pt idx="51">
                  <c:v>100.03</c:v>
                </c:pt>
                <c:pt idx="52">
                  <c:v>150</c:v>
                </c:pt>
                <c:pt idx="53">
                  <c:v>150</c:v>
                </c:pt>
                <c:pt idx="54">
                  <c:v>150</c:v>
                </c:pt>
                <c:pt idx="55">
                  <c:v>150</c:v>
                </c:pt>
                <c:pt idx="56">
                  <c:v>150</c:v>
                </c:pt>
                <c:pt idx="57">
                  <c:v>42.91</c:v>
                </c:pt>
                <c:pt idx="58">
                  <c:v>149.99</c:v>
                </c:pt>
                <c:pt idx="59">
                  <c:v>22.31</c:v>
                </c:pt>
                <c:pt idx="60">
                  <c:v>21.75</c:v>
                </c:pt>
                <c:pt idx="61">
                  <c:v>20.02</c:v>
                </c:pt>
                <c:pt idx="62">
                  <c:v>20</c:v>
                </c:pt>
                <c:pt idx="63">
                  <c:v>15.86</c:v>
                </c:pt>
                <c:pt idx="64">
                  <c:v>11.31</c:v>
                </c:pt>
                <c:pt idx="65">
                  <c:v>10.42</c:v>
                </c:pt>
                <c:pt idx="66">
                  <c:v>10.02</c:v>
                </c:pt>
                <c:pt idx="67">
                  <c:v>5.3</c:v>
                </c:pt>
                <c:pt idx="68">
                  <c:v>3</c:v>
                </c:pt>
                <c:pt idx="69">
                  <c:v>2</c:v>
                </c:pt>
                <c:pt idx="70">
                  <c:v>1.5</c:v>
                </c:pt>
                <c:pt idx="71">
                  <c:v>1</c:v>
                </c:pt>
                <c:pt idx="72">
                  <c:v>0.8</c:v>
                </c:pt>
                <c:pt idx="7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BCC-422E-A770-5B53A15FF257}"/>
            </c:ext>
          </c:extLst>
        </c:ser>
        <c:ser>
          <c:idx val="43"/>
          <c:order val="43"/>
          <c:tx>
            <c:strRef>
              <c:f>Sheet1!$AS$1</c:f>
              <c:strCache>
                <c:ptCount val="1"/>
                <c:pt idx="0">
                  <c:v>Tc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/>
            <a:effectLst/>
            <a:sp3d/>
          </c:spPr>
          <c:val>
            <c:numRef>
              <c:f>Sheet1!$AS$2:$AS$179</c:f>
              <c:numCache>
                <c:formatCode>0.00</c:formatCode>
                <c:ptCount val="178"/>
                <c:pt idx="42">
                  <c:v>0.01</c:v>
                </c:pt>
                <c:pt idx="43">
                  <c:v>0.55000000000000004</c:v>
                </c:pt>
                <c:pt idx="44">
                  <c:v>10.199999999999999</c:v>
                </c:pt>
                <c:pt idx="45">
                  <c:v>10.81</c:v>
                </c:pt>
                <c:pt idx="46">
                  <c:v>12</c:v>
                </c:pt>
                <c:pt idx="47">
                  <c:v>11.31</c:v>
                </c:pt>
                <c:pt idx="48">
                  <c:v>20.36</c:v>
                </c:pt>
                <c:pt idx="49">
                  <c:v>20.55</c:v>
                </c:pt>
                <c:pt idx="50">
                  <c:v>30.76</c:v>
                </c:pt>
                <c:pt idx="51">
                  <c:v>31.69</c:v>
                </c:pt>
                <c:pt idx="52">
                  <c:v>38.26</c:v>
                </c:pt>
                <c:pt idx="53">
                  <c:v>45.47</c:v>
                </c:pt>
                <c:pt idx="54">
                  <c:v>110.02</c:v>
                </c:pt>
                <c:pt idx="55">
                  <c:v>110.03</c:v>
                </c:pt>
                <c:pt idx="56">
                  <c:v>102.1</c:v>
                </c:pt>
                <c:pt idx="57">
                  <c:v>12.51</c:v>
                </c:pt>
                <c:pt idx="58">
                  <c:v>22.24</c:v>
                </c:pt>
                <c:pt idx="59">
                  <c:v>10.73</c:v>
                </c:pt>
                <c:pt idx="60">
                  <c:v>19.02</c:v>
                </c:pt>
                <c:pt idx="61">
                  <c:v>22.93</c:v>
                </c:pt>
                <c:pt idx="62">
                  <c:v>21.13</c:v>
                </c:pt>
                <c:pt idx="63">
                  <c:v>15.86</c:v>
                </c:pt>
                <c:pt idx="64">
                  <c:v>13.42</c:v>
                </c:pt>
                <c:pt idx="65">
                  <c:v>10.71</c:v>
                </c:pt>
                <c:pt idx="66">
                  <c:v>8.6</c:v>
                </c:pt>
                <c:pt idx="67">
                  <c:v>9.1999999999999993</c:v>
                </c:pt>
                <c:pt idx="68">
                  <c:v>2.9</c:v>
                </c:pt>
                <c:pt idx="69">
                  <c:v>2.9</c:v>
                </c:pt>
                <c:pt idx="70">
                  <c:v>1.7</c:v>
                </c:pt>
                <c:pt idx="71">
                  <c:v>1.5</c:v>
                </c:pt>
                <c:pt idx="72">
                  <c:v>1</c:v>
                </c:pt>
                <c:pt idx="73">
                  <c:v>0.9</c:v>
                </c:pt>
                <c:pt idx="74">
                  <c:v>0.4</c:v>
                </c:pt>
                <c:pt idx="7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8BCC-422E-A770-5B53A15FF257}"/>
            </c:ext>
          </c:extLst>
        </c:ser>
        <c:ser>
          <c:idx val="44"/>
          <c:order val="44"/>
          <c:tx>
            <c:strRef>
              <c:f>Sheet1!$AT$1</c:f>
              <c:strCache>
                <c:ptCount val="1"/>
                <c:pt idx="0">
                  <c:v>Ru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/>
            <a:effectLst/>
            <a:sp3d/>
          </c:spPr>
          <c:val>
            <c:numRef>
              <c:f>Sheet1!$AT$2:$AT$179</c:f>
              <c:numCache>
                <c:formatCode>0.00</c:formatCode>
                <c:ptCount val="178"/>
                <c:pt idx="43">
                  <c:v>0.05</c:v>
                </c:pt>
                <c:pt idx="44">
                  <c:v>10.06</c:v>
                </c:pt>
                <c:pt idx="45">
                  <c:v>10.06</c:v>
                </c:pt>
                <c:pt idx="46">
                  <c:v>11.83</c:v>
                </c:pt>
                <c:pt idx="47">
                  <c:v>11.18</c:v>
                </c:pt>
                <c:pt idx="48">
                  <c:v>20.45</c:v>
                </c:pt>
                <c:pt idx="49">
                  <c:v>19.96</c:v>
                </c:pt>
                <c:pt idx="50">
                  <c:v>28.62</c:v>
                </c:pt>
                <c:pt idx="51">
                  <c:v>30.28</c:v>
                </c:pt>
                <c:pt idx="52">
                  <c:v>150</c:v>
                </c:pt>
                <c:pt idx="53">
                  <c:v>42.98</c:v>
                </c:pt>
                <c:pt idx="54">
                  <c:v>150</c:v>
                </c:pt>
                <c:pt idx="55">
                  <c:v>150</c:v>
                </c:pt>
                <c:pt idx="56">
                  <c:v>150</c:v>
                </c:pt>
                <c:pt idx="57">
                  <c:v>150</c:v>
                </c:pt>
                <c:pt idx="58">
                  <c:v>150</c:v>
                </c:pt>
                <c:pt idx="59">
                  <c:v>60.28</c:v>
                </c:pt>
                <c:pt idx="60">
                  <c:v>150</c:v>
                </c:pt>
                <c:pt idx="61">
                  <c:v>31.49</c:v>
                </c:pt>
                <c:pt idx="62">
                  <c:v>70.03</c:v>
                </c:pt>
                <c:pt idx="63">
                  <c:v>20.47</c:v>
                </c:pt>
                <c:pt idx="64">
                  <c:v>20.6</c:v>
                </c:pt>
                <c:pt idx="65">
                  <c:v>15.68</c:v>
                </c:pt>
                <c:pt idx="66">
                  <c:v>11.81</c:v>
                </c:pt>
                <c:pt idx="67">
                  <c:v>10.210000000000001</c:v>
                </c:pt>
                <c:pt idx="68">
                  <c:v>10.130000000000001</c:v>
                </c:pt>
                <c:pt idx="69">
                  <c:v>8.0500000000000007</c:v>
                </c:pt>
                <c:pt idx="70">
                  <c:v>5.36</c:v>
                </c:pt>
                <c:pt idx="71">
                  <c:v>7.4</c:v>
                </c:pt>
                <c:pt idx="72">
                  <c:v>4</c:v>
                </c:pt>
                <c:pt idx="73">
                  <c:v>3</c:v>
                </c:pt>
                <c:pt idx="74">
                  <c:v>2</c:v>
                </c:pt>
                <c:pt idx="75">
                  <c:v>1.7</c:v>
                </c:pt>
                <c:pt idx="76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BCC-422E-A770-5B53A15FF257}"/>
            </c:ext>
          </c:extLst>
        </c:ser>
        <c:ser>
          <c:idx val="45"/>
          <c:order val="45"/>
          <c:tx>
            <c:strRef>
              <c:f>Sheet1!$AU$1</c:f>
              <c:strCache>
                <c:ptCount val="1"/>
                <c:pt idx="0">
                  <c:v>Rh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/>
            <a:effectLst/>
            <a:sp3d/>
          </c:spPr>
          <c:val>
            <c:numRef>
              <c:f>Sheet1!$AU$2:$AU$179</c:f>
              <c:numCache>
                <c:formatCode>0.00</c:formatCode>
                <c:ptCount val="178"/>
                <c:pt idx="44">
                  <c:v>0.01</c:v>
                </c:pt>
                <c:pt idx="45">
                  <c:v>1.57</c:v>
                </c:pt>
                <c:pt idx="46">
                  <c:v>10.130000000000001</c:v>
                </c:pt>
                <c:pt idx="47">
                  <c:v>10.56</c:v>
                </c:pt>
                <c:pt idx="48">
                  <c:v>11.86</c:v>
                </c:pt>
                <c:pt idx="49">
                  <c:v>20.03</c:v>
                </c:pt>
                <c:pt idx="50">
                  <c:v>20.68</c:v>
                </c:pt>
                <c:pt idx="51">
                  <c:v>21.51</c:v>
                </c:pt>
                <c:pt idx="52">
                  <c:v>25.04</c:v>
                </c:pt>
                <c:pt idx="53">
                  <c:v>21.31</c:v>
                </c:pt>
                <c:pt idx="54">
                  <c:v>53.97</c:v>
                </c:pt>
                <c:pt idx="55">
                  <c:v>38.61</c:v>
                </c:pt>
                <c:pt idx="56">
                  <c:v>72.59</c:v>
                </c:pt>
                <c:pt idx="57">
                  <c:v>65.290000000000006</c:v>
                </c:pt>
                <c:pt idx="58">
                  <c:v>150</c:v>
                </c:pt>
                <c:pt idx="59">
                  <c:v>17.010000000000002</c:v>
                </c:pt>
                <c:pt idx="60">
                  <c:v>40.79</c:v>
                </c:pt>
                <c:pt idx="61">
                  <c:v>14.88</c:v>
                </c:pt>
                <c:pt idx="62">
                  <c:v>23.52</c:v>
                </c:pt>
                <c:pt idx="63">
                  <c:v>12.69</c:v>
                </c:pt>
                <c:pt idx="64">
                  <c:v>20.059999999999999</c:v>
                </c:pt>
                <c:pt idx="65">
                  <c:v>14.66</c:v>
                </c:pt>
                <c:pt idx="66">
                  <c:v>11.7</c:v>
                </c:pt>
                <c:pt idx="67">
                  <c:v>10.42</c:v>
                </c:pt>
                <c:pt idx="68">
                  <c:v>10.31</c:v>
                </c:pt>
                <c:pt idx="69">
                  <c:v>10.14</c:v>
                </c:pt>
                <c:pt idx="70">
                  <c:v>9.9499999999999993</c:v>
                </c:pt>
                <c:pt idx="71">
                  <c:v>6.86</c:v>
                </c:pt>
                <c:pt idx="72">
                  <c:v>4.4400000000000004</c:v>
                </c:pt>
                <c:pt idx="73">
                  <c:v>3.1</c:v>
                </c:pt>
                <c:pt idx="74">
                  <c:v>3</c:v>
                </c:pt>
                <c:pt idx="75">
                  <c:v>2</c:v>
                </c:pt>
                <c:pt idx="76">
                  <c:v>1</c:v>
                </c:pt>
                <c:pt idx="7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8BCC-422E-A770-5B53A15FF257}"/>
            </c:ext>
          </c:extLst>
        </c:ser>
        <c:ser>
          <c:idx val="46"/>
          <c:order val="46"/>
          <c:tx>
            <c:strRef>
              <c:f>Sheet1!$AV$1</c:f>
              <c:strCache>
                <c:ptCount val="1"/>
                <c:pt idx="0">
                  <c:v>Pd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/>
            <a:effectLst/>
            <a:sp3d/>
          </c:spPr>
          <c:val>
            <c:numRef>
              <c:f>Sheet1!$AV$2:$AV$179</c:f>
              <c:numCache>
                <c:formatCode>0.00</c:formatCode>
                <c:ptCount val="178"/>
                <c:pt idx="45">
                  <c:v>0.1</c:v>
                </c:pt>
                <c:pt idx="46">
                  <c:v>10.02</c:v>
                </c:pt>
                <c:pt idx="47">
                  <c:v>10.01</c:v>
                </c:pt>
                <c:pt idx="48">
                  <c:v>11.36</c:v>
                </c:pt>
                <c:pt idx="49">
                  <c:v>11.53</c:v>
                </c:pt>
                <c:pt idx="50">
                  <c:v>20.18</c:v>
                </c:pt>
                <c:pt idx="51">
                  <c:v>20.36</c:v>
                </c:pt>
                <c:pt idx="52">
                  <c:v>22.84</c:v>
                </c:pt>
                <c:pt idx="53">
                  <c:v>23.46</c:v>
                </c:pt>
                <c:pt idx="54">
                  <c:v>44.4</c:v>
                </c:pt>
                <c:pt idx="55">
                  <c:v>33.25</c:v>
                </c:pt>
                <c:pt idx="56">
                  <c:v>150</c:v>
                </c:pt>
                <c:pt idx="57">
                  <c:v>54.34</c:v>
                </c:pt>
                <c:pt idx="58">
                  <c:v>150</c:v>
                </c:pt>
                <c:pt idx="59">
                  <c:v>150</c:v>
                </c:pt>
                <c:pt idx="60">
                  <c:v>150</c:v>
                </c:pt>
                <c:pt idx="61">
                  <c:v>110.05</c:v>
                </c:pt>
                <c:pt idx="62">
                  <c:v>150</c:v>
                </c:pt>
                <c:pt idx="63">
                  <c:v>35.520000000000003</c:v>
                </c:pt>
                <c:pt idx="64">
                  <c:v>150</c:v>
                </c:pt>
                <c:pt idx="65">
                  <c:v>23.8</c:v>
                </c:pt>
                <c:pt idx="66">
                  <c:v>38.71</c:v>
                </c:pt>
                <c:pt idx="67">
                  <c:v>20.09</c:v>
                </c:pt>
                <c:pt idx="68">
                  <c:v>20.239999999999998</c:v>
                </c:pt>
                <c:pt idx="69">
                  <c:v>14.07</c:v>
                </c:pt>
                <c:pt idx="70">
                  <c:v>11.84</c:v>
                </c:pt>
                <c:pt idx="71">
                  <c:v>10.56</c:v>
                </c:pt>
                <c:pt idx="72">
                  <c:v>10.15</c:v>
                </c:pt>
                <c:pt idx="73">
                  <c:v>9.2100000000000009</c:v>
                </c:pt>
                <c:pt idx="74">
                  <c:v>5.0999999999999996</c:v>
                </c:pt>
                <c:pt idx="75">
                  <c:v>4</c:v>
                </c:pt>
                <c:pt idx="76">
                  <c:v>3</c:v>
                </c:pt>
                <c:pt idx="77">
                  <c:v>2</c:v>
                </c:pt>
                <c:pt idx="7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8BCC-422E-A770-5B53A15FF257}"/>
            </c:ext>
          </c:extLst>
        </c:ser>
        <c:ser>
          <c:idx val="47"/>
          <c:order val="47"/>
          <c:tx>
            <c:strRef>
              <c:f>Sheet1!$AW$1</c:f>
              <c:strCache>
                <c:ptCount val="1"/>
                <c:pt idx="0">
                  <c:v>Ag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/>
            <a:effectLst/>
            <a:sp3d/>
          </c:spPr>
          <c:val>
            <c:numRef>
              <c:f>Sheet1!$AW$2:$AW$179</c:f>
              <c:numCache>
                <c:formatCode>0.00</c:formatCode>
                <c:ptCount val="178"/>
                <c:pt idx="46">
                  <c:v>0.05</c:v>
                </c:pt>
                <c:pt idx="47">
                  <c:v>0.37</c:v>
                </c:pt>
                <c:pt idx="60">
                  <c:v>150</c:v>
                </c:pt>
                <c:pt idx="6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8BCC-422E-A770-5B53A15FF257}"/>
            </c:ext>
          </c:extLst>
        </c:ser>
        <c:ser>
          <c:idx val="48"/>
          <c:order val="48"/>
          <c:tx>
            <c:strRef>
              <c:f>Sheet1!$AX$1</c:f>
              <c:strCache>
                <c:ptCount val="1"/>
                <c:pt idx="0">
                  <c:v>Cd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Sheet1!$AX$2:$AX$179</c:f>
              <c:numCache>
                <c:formatCode>0.00</c:formatCode>
                <c:ptCount val="178"/>
                <c:pt idx="58">
                  <c:v>150</c:v>
                </c:pt>
                <c:pt idx="60">
                  <c:v>150</c:v>
                </c:pt>
                <c:pt idx="62">
                  <c:v>150</c:v>
                </c:pt>
                <c:pt idx="63">
                  <c:v>150</c:v>
                </c:pt>
                <c:pt idx="64">
                  <c:v>150</c:v>
                </c:pt>
                <c:pt idx="66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8BCC-422E-A770-5B53A15FF257}"/>
            </c:ext>
          </c:extLst>
        </c:ser>
        <c:ser>
          <c:idx val="49"/>
          <c:order val="49"/>
          <c:tx>
            <c:strRef>
              <c:f>Sheet1!$AY$1</c:f>
              <c:strCache>
                <c:ptCount val="1"/>
                <c:pt idx="0">
                  <c:v>In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Sheet1!$AY$2:$AY$179</c:f>
              <c:numCache>
                <c:formatCode>0.00</c:formatCode>
                <c:ptCount val="178"/>
                <c:pt idx="6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8BCC-422E-A770-5B53A15FF257}"/>
            </c:ext>
          </c:extLst>
        </c:ser>
        <c:ser>
          <c:idx val="50"/>
          <c:order val="50"/>
          <c:tx>
            <c:strRef>
              <c:f>Sheet1!$AZ$1</c:f>
              <c:strCache>
                <c:ptCount val="1"/>
                <c:pt idx="0">
                  <c:v>Sn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Sheet1!$AZ$2:$AZ$179</c:f>
              <c:numCache>
                <c:formatCode>0.00</c:formatCode>
                <c:ptCount val="178"/>
                <c:pt idx="62">
                  <c:v>150</c:v>
                </c:pt>
                <c:pt idx="64">
                  <c:v>150</c:v>
                </c:pt>
                <c:pt idx="65">
                  <c:v>150</c:v>
                </c:pt>
                <c:pt idx="66">
                  <c:v>150</c:v>
                </c:pt>
                <c:pt idx="67">
                  <c:v>150</c:v>
                </c:pt>
                <c:pt idx="68">
                  <c:v>150</c:v>
                </c:pt>
                <c:pt idx="69">
                  <c:v>150</c:v>
                </c:pt>
                <c:pt idx="70">
                  <c:v>150</c:v>
                </c:pt>
                <c:pt idx="72">
                  <c:v>150</c:v>
                </c:pt>
                <c:pt idx="7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8BCC-422E-A770-5B53A15FF257}"/>
            </c:ext>
          </c:extLst>
        </c:ser>
        <c:ser>
          <c:idx val="51"/>
          <c:order val="51"/>
          <c:tx>
            <c:strRef>
              <c:f>Sheet1!$BA$1</c:f>
              <c:strCache>
                <c:ptCount val="1"/>
                <c:pt idx="0">
                  <c:v>Sb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Sheet1!$BA$2:$BA$179</c:f>
              <c:numCache>
                <c:formatCode>0.00</c:formatCode>
                <c:ptCount val="178"/>
                <c:pt idx="70">
                  <c:v>150</c:v>
                </c:pt>
                <c:pt idx="7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8BCC-422E-A770-5B53A15FF257}"/>
            </c:ext>
          </c:extLst>
        </c:ser>
        <c:ser>
          <c:idx val="52"/>
          <c:order val="52"/>
          <c:tx>
            <c:strRef>
              <c:f>Sheet1!$BB$1</c:f>
              <c:strCache>
                <c:ptCount val="1"/>
                <c:pt idx="0">
                  <c:v>Te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Sheet1!$BB$2:$BB$179</c:f>
              <c:numCache>
                <c:formatCode>0.00</c:formatCode>
                <c:ptCount val="178"/>
                <c:pt idx="68">
                  <c:v>150</c:v>
                </c:pt>
                <c:pt idx="70">
                  <c:v>150</c:v>
                </c:pt>
                <c:pt idx="71">
                  <c:v>150</c:v>
                </c:pt>
                <c:pt idx="72">
                  <c:v>150</c:v>
                </c:pt>
                <c:pt idx="73">
                  <c:v>150</c:v>
                </c:pt>
                <c:pt idx="7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BCC-422E-A770-5B53A15FF257}"/>
            </c:ext>
          </c:extLst>
        </c:ser>
        <c:ser>
          <c:idx val="53"/>
          <c:order val="53"/>
          <c:tx>
            <c:strRef>
              <c:f>Sheet1!$BC$1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Sheet1!$BC$2:$BC$179</c:f>
              <c:numCache>
                <c:formatCode>0.00</c:formatCode>
                <c:ptCount val="178"/>
                <c:pt idx="7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8BCC-422E-A770-5B53A15FF257}"/>
            </c:ext>
          </c:extLst>
        </c:ser>
        <c:ser>
          <c:idx val="54"/>
          <c:order val="54"/>
          <c:tx>
            <c:strRef>
              <c:f>Sheet1!$BD$1</c:f>
              <c:strCache>
                <c:ptCount val="1"/>
                <c:pt idx="0">
                  <c:v>Xe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val>
            <c:numRef>
              <c:f>Sheet1!$BD$2:$BD$179</c:f>
              <c:numCache>
                <c:formatCode>0.00</c:formatCode>
                <c:ptCount val="178"/>
                <c:pt idx="70">
                  <c:v>150</c:v>
                </c:pt>
                <c:pt idx="72">
                  <c:v>150</c:v>
                </c:pt>
                <c:pt idx="74">
                  <c:v>150</c:v>
                </c:pt>
                <c:pt idx="75">
                  <c:v>150</c:v>
                </c:pt>
                <c:pt idx="76">
                  <c:v>150</c:v>
                </c:pt>
                <c:pt idx="77">
                  <c:v>150</c:v>
                </c:pt>
                <c:pt idx="78">
                  <c:v>150</c:v>
                </c:pt>
                <c:pt idx="8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8BCC-422E-A770-5B53A15FF257}"/>
            </c:ext>
          </c:extLst>
        </c:ser>
        <c:ser>
          <c:idx val="55"/>
          <c:order val="55"/>
          <c:tx>
            <c:strRef>
              <c:f>Sheet1!$BE$1</c:f>
              <c:strCache>
                <c:ptCount val="1"/>
                <c:pt idx="0">
                  <c:v>Cs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val>
            <c:numRef>
              <c:f>Sheet1!$BE$2:$BE$179</c:f>
              <c:numCache>
                <c:formatCode>0.00</c:formatCode>
                <c:ptCount val="178"/>
                <c:pt idx="78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8BCC-422E-A770-5B53A15FF257}"/>
            </c:ext>
          </c:extLst>
        </c:ser>
        <c:ser>
          <c:idx val="56"/>
          <c:order val="56"/>
          <c:tx>
            <c:strRef>
              <c:f>Sheet1!$BF$1</c:f>
              <c:strCache>
                <c:ptCount val="1"/>
                <c:pt idx="0">
                  <c:v>Ba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val>
            <c:numRef>
              <c:f>Sheet1!$BF$2:$BF$179</c:f>
              <c:numCache>
                <c:formatCode>0.00</c:formatCode>
                <c:ptCount val="178"/>
                <c:pt idx="76">
                  <c:v>150</c:v>
                </c:pt>
                <c:pt idx="78">
                  <c:v>150</c:v>
                </c:pt>
                <c:pt idx="79">
                  <c:v>150</c:v>
                </c:pt>
                <c:pt idx="80">
                  <c:v>150</c:v>
                </c:pt>
                <c:pt idx="81">
                  <c:v>150</c:v>
                </c:pt>
                <c:pt idx="8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8BCC-422E-A770-5B53A15FF257}"/>
            </c:ext>
          </c:extLst>
        </c:ser>
        <c:ser>
          <c:idx val="57"/>
          <c:order val="57"/>
          <c:tx>
            <c:strRef>
              <c:f>Sheet1!$BG$1</c:f>
              <c:strCache>
                <c:ptCount val="1"/>
                <c:pt idx="0">
                  <c:v>La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val>
            <c:numRef>
              <c:f>Sheet1!$BG$2:$BG$179</c:f>
              <c:numCache>
                <c:formatCode>0.00</c:formatCode>
                <c:ptCount val="178"/>
                <c:pt idx="8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8BCC-422E-A770-5B53A15FF257}"/>
            </c:ext>
          </c:extLst>
        </c:ser>
        <c:ser>
          <c:idx val="58"/>
          <c:order val="58"/>
          <c:tx>
            <c:strRef>
              <c:f>Sheet1!$BH$1</c:f>
              <c:strCache>
                <c:ptCount val="1"/>
                <c:pt idx="0">
                  <c:v>Ce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val>
            <c:numRef>
              <c:f>Sheet1!$BH$2:$BH$179</c:f>
              <c:numCache>
                <c:formatCode>0.00</c:formatCode>
                <c:ptCount val="178"/>
                <c:pt idx="78">
                  <c:v>150</c:v>
                </c:pt>
                <c:pt idx="80">
                  <c:v>150</c:v>
                </c:pt>
                <c:pt idx="82">
                  <c:v>150</c:v>
                </c:pt>
                <c:pt idx="8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8BCC-422E-A770-5B53A15FF257}"/>
            </c:ext>
          </c:extLst>
        </c:ser>
        <c:ser>
          <c:idx val="59"/>
          <c:order val="59"/>
          <c:tx>
            <c:strRef>
              <c:f>Sheet1!$BI$1</c:f>
              <c:strCache>
                <c:ptCount val="1"/>
                <c:pt idx="0">
                  <c:v>Pr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val>
            <c:numRef>
              <c:f>Sheet1!$BI$2:$BI$179</c:f>
              <c:numCache>
                <c:formatCode>0.00</c:formatCode>
                <c:ptCount val="178"/>
                <c:pt idx="8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8BCC-422E-A770-5B53A15FF257}"/>
            </c:ext>
          </c:extLst>
        </c:ser>
        <c:ser>
          <c:idx val="60"/>
          <c:order val="60"/>
          <c:tx>
            <c:strRef>
              <c:f>Sheet1!$BJ$1</c:f>
              <c:strCache>
                <c:ptCount val="1"/>
                <c:pt idx="0">
                  <c:v>Nd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val>
            <c:numRef>
              <c:f>Sheet1!$BJ$2:$BJ$179</c:f>
              <c:numCache>
                <c:formatCode>0.00</c:formatCode>
                <c:ptCount val="178"/>
                <c:pt idx="82">
                  <c:v>150</c:v>
                </c:pt>
                <c:pt idx="83">
                  <c:v>150</c:v>
                </c:pt>
                <c:pt idx="85">
                  <c:v>150</c:v>
                </c:pt>
                <c:pt idx="86">
                  <c:v>150</c:v>
                </c:pt>
                <c:pt idx="88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8BCC-422E-A770-5B53A15FF257}"/>
            </c:ext>
          </c:extLst>
        </c:ser>
        <c:ser>
          <c:idx val="61"/>
          <c:order val="61"/>
          <c:tx>
            <c:strRef>
              <c:f>Sheet1!$BK$1</c:f>
              <c:strCache>
                <c:ptCount val="1"/>
                <c:pt idx="0">
                  <c:v>Pm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val>
            <c:numRef>
              <c:f>Sheet1!$BK$2:$BK$179</c:f>
              <c:numCache>
                <c:formatCode>0.00</c:formatCode>
                <c:ptCount val="178"/>
              </c:numCache>
            </c:numRef>
          </c:val>
          <c:extLst>
            <c:ext xmlns:c16="http://schemas.microsoft.com/office/drawing/2014/chart" uri="{C3380CC4-5D6E-409C-BE32-E72D297353CC}">
              <c16:uniqueId val="{0000003D-8BCC-422E-A770-5B53A15FF257}"/>
            </c:ext>
          </c:extLst>
        </c:ser>
        <c:ser>
          <c:idx val="62"/>
          <c:order val="62"/>
          <c:tx>
            <c:strRef>
              <c:f>Sheet1!$BL$1</c:f>
              <c:strCache>
                <c:ptCount val="1"/>
                <c:pt idx="0">
                  <c:v>Sm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val>
            <c:numRef>
              <c:f>Sheet1!$BL$2:$BL$179</c:f>
              <c:numCache>
                <c:formatCode>0.00</c:formatCode>
                <c:ptCount val="178"/>
                <c:pt idx="82">
                  <c:v>150</c:v>
                </c:pt>
                <c:pt idx="87">
                  <c:v>150</c:v>
                </c:pt>
                <c:pt idx="88">
                  <c:v>150</c:v>
                </c:pt>
                <c:pt idx="90">
                  <c:v>150</c:v>
                </c:pt>
                <c:pt idx="9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8BCC-422E-A770-5B53A15FF257}"/>
            </c:ext>
          </c:extLst>
        </c:ser>
        <c:ser>
          <c:idx val="63"/>
          <c:order val="63"/>
          <c:tx>
            <c:strRef>
              <c:f>Sheet1!$BM$1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val>
            <c:numRef>
              <c:f>Sheet1!$BM$2:$BM$179</c:f>
              <c:numCache>
                <c:formatCode>0.00</c:formatCode>
                <c:ptCount val="178"/>
                <c:pt idx="9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8BCC-422E-A770-5B53A15FF257}"/>
            </c:ext>
          </c:extLst>
        </c:ser>
        <c:ser>
          <c:idx val="64"/>
          <c:order val="64"/>
          <c:tx>
            <c:strRef>
              <c:f>Sheet1!$BN$1</c:f>
              <c:strCache>
                <c:ptCount val="1"/>
                <c:pt idx="0">
                  <c:v>Gd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val>
            <c:numRef>
              <c:f>Sheet1!$BN$2:$BN$179</c:f>
              <c:numCache>
                <c:formatCode>0.00</c:formatCode>
                <c:ptCount val="178"/>
                <c:pt idx="90">
                  <c:v>150</c:v>
                </c:pt>
                <c:pt idx="91">
                  <c:v>150</c:v>
                </c:pt>
                <c:pt idx="92">
                  <c:v>150</c:v>
                </c:pt>
                <c:pt idx="93">
                  <c:v>150</c:v>
                </c:pt>
                <c:pt idx="94">
                  <c:v>150</c:v>
                </c:pt>
                <c:pt idx="96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8BCC-422E-A770-5B53A15FF257}"/>
            </c:ext>
          </c:extLst>
        </c:ser>
        <c:ser>
          <c:idx val="65"/>
          <c:order val="65"/>
          <c:tx>
            <c:strRef>
              <c:f>Sheet1!$BO$1</c:f>
              <c:strCache>
                <c:ptCount val="1"/>
                <c:pt idx="0">
                  <c:v>Tb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val>
            <c:numRef>
              <c:f>Sheet1!$BO$2:$BO$179</c:f>
              <c:numCache>
                <c:formatCode>0.00</c:formatCode>
                <c:ptCount val="178"/>
                <c:pt idx="9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8BCC-422E-A770-5B53A15FF257}"/>
            </c:ext>
          </c:extLst>
        </c:ser>
        <c:ser>
          <c:idx val="66"/>
          <c:order val="66"/>
          <c:tx>
            <c:strRef>
              <c:f>Sheet1!$BP$1</c:f>
              <c:strCache>
                <c:ptCount val="1"/>
                <c:pt idx="0">
                  <c:v>Dy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Sheet1!$BP$2:$BP$179</c:f>
              <c:numCache>
                <c:formatCode>0.00</c:formatCode>
                <c:ptCount val="178"/>
                <c:pt idx="90">
                  <c:v>150</c:v>
                </c:pt>
                <c:pt idx="92">
                  <c:v>150</c:v>
                </c:pt>
                <c:pt idx="94">
                  <c:v>150</c:v>
                </c:pt>
                <c:pt idx="95">
                  <c:v>150</c:v>
                </c:pt>
                <c:pt idx="96">
                  <c:v>150</c:v>
                </c:pt>
                <c:pt idx="97">
                  <c:v>150</c:v>
                </c:pt>
                <c:pt idx="98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8BCC-422E-A770-5B53A15FF257}"/>
            </c:ext>
          </c:extLst>
        </c:ser>
        <c:ser>
          <c:idx val="67"/>
          <c:order val="67"/>
          <c:tx>
            <c:strRef>
              <c:f>Sheet1!$BQ$1</c:f>
              <c:strCache>
                <c:ptCount val="1"/>
                <c:pt idx="0">
                  <c:v>Ho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Sheet1!$BQ$2:$BQ$179</c:f>
              <c:numCache>
                <c:formatCode>0.00</c:formatCode>
                <c:ptCount val="178"/>
                <c:pt idx="98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8BCC-422E-A770-5B53A15FF257}"/>
            </c:ext>
          </c:extLst>
        </c:ser>
        <c:ser>
          <c:idx val="68"/>
          <c:order val="68"/>
          <c:tx>
            <c:strRef>
              <c:f>Sheet1!$BR$1</c:f>
              <c:strCache>
                <c:ptCount val="1"/>
                <c:pt idx="0">
                  <c:v>Er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Sheet1!$BR$2:$BR$179</c:f>
              <c:numCache>
                <c:formatCode>0.00</c:formatCode>
                <c:ptCount val="178"/>
                <c:pt idx="94">
                  <c:v>150</c:v>
                </c:pt>
                <c:pt idx="96">
                  <c:v>150</c:v>
                </c:pt>
                <c:pt idx="98">
                  <c:v>150</c:v>
                </c:pt>
                <c:pt idx="99">
                  <c:v>150</c:v>
                </c:pt>
                <c:pt idx="100">
                  <c:v>150</c:v>
                </c:pt>
                <c:pt idx="10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8BCC-422E-A770-5B53A15FF257}"/>
            </c:ext>
          </c:extLst>
        </c:ser>
        <c:ser>
          <c:idx val="69"/>
          <c:order val="69"/>
          <c:tx>
            <c:strRef>
              <c:f>Sheet1!$BS$1</c:f>
              <c:strCache>
                <c:ptCount val="1"/>
                <c:pt idx="0">
                  <c:v>Tm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Sheet1!$BS$2:$BS$179</c:f>
              <c:numCache>
                <c:formatCode>0.00</c:formatCode>
                <c:ptCount val="178"/>
                <c:pt idx="10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8BCC-422E-A770-5B53A15FF257}"/>
            </c:ext>
          </c:extLst>
        </c:ser>
        <c:ser>
          <c:idx val="70"/>
          <c:order val="70"/>
          <c:tx>
            <c:strRef>
              <c:f>Sheet1!$BT$1</c:f>
              <c:strCache>
                <c:ptCount val="1"/>
                <c:pt idx="0">
                  <c:v>Yb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Sheet1!$BT$2:$BT$179</c:f>
              <c:numCache>
                <c:formatCode>0.00</c:formatCode>
                <c:ptCount val="178"/>
                <c:pt idx="98">
                  <c:v>150</c:v>
                </c:pt>
                <c:pt idx="100">
                  <c:v>150</c:v>
                </c:pt>
                <c:pt idx="101">
                  <c:v>150</c:v>
                </c:pt>
                <c:pt idx="102">
                  <c:v>150</c:v>
                </c:pt>
                <c:pt idx="103">
                  <c:v>150</c:v>
                </c:pt>
                <c:pt idx="104">
                  <c:v>150</c:v>
                </c:pt>
                <c:pt idx="106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8BCC-422E-A770-5B53A15FF257}"/>
            </c:ext>
          </c:extLst>
        </c:ser>
        <c:ser>
          <c:idx val="71"/>
          <c:order val="71"/>
          <c:tx>
            <c:strRef>
              <c:f>Sheet1!$BU$1</c:f>
              <c:strCache>
                <c:ptCount val="1"/>
                <c:pt idx="0">
                  <c:v>Lu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Sheet1!$BU$2:$BU$179</c:f>
              <c:numCache>
                <c:formatCode>0.00</c:formatCode>
                <c:ptCount val="178"/>
                <c:pt idx="10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8BCC-422E-A770-5B53A15FF257}"/>
            </c:ext>
          </c:extLst>
        </c:ser>
        <c:ser>
          <c:idx val="72"/>
          <c:order val="72"/>
          <c:tx>
            <c:strRef>
              <c:f>Sheet1!$BV$1</c:f>
              <c:strCache>
                <c:ptCount val="1"/>
                <c:pt idx="0">
                  <c:v>Hf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/>
            <a:effectLst/>
            <a:sp3d/>
          </c:spPr>
          <c:val>
            <c:numRef>
              <c:f>Sheet1!$BV$2:$BV$179</c:f>
              <c:numCache>
                <c:formatCode>0.00</c:formatCode>
                <c:ptCount val="178"/>
                <c:pt idx="104">
                  <c:v>150</c:v>
                </c:pt>
                <c:pt idx="105">
                  <c:v>150</c:v>
                </c:pt>
                <c:pt idx="106">
                  <c:v>150</c:v>
                </c:pt>
                <c:pt idx="107">
                  <c:v>150</c:v>
                </c:pt>
                <c:pt idx="108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8BCC-422E-A770-5B53A15FF257}"/>
            </c:ext>
          </c:extLst>
        </c:ser>
        <c:ser>
          <c:idx val="73"/>
          <c:order val="73"/>
          <c:tx>
            <c:strRef>
              <c:f>Sheet1!$BW$1</c:f>
              <c:strCache>
                <c:ptCount val="1"/>
                <c:pt idx="0">
                  <c:v>Ta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/>
            <a:effectLst/>
            <a:sp3d/>
          </c:spPr>
          <c:val>
            <c:numRef>
              <c:f>Sheet1!$BW$2:$BW$179</c:f>
              <c:numCache>
                <c:formatCode>0.00</c:formatCode>
                <c:ptCount val="178"/>
                <c:pt idx="107">
                  <c:v>150</c:v>
                </c:pt>
                <c:pt idx="108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8BCC-422E-A770-5B53A15FF257}"/>
            </c:ext>
          </c:extLst>
        </c:ser>
        <c:ser>
          <c:idx val="74"/>
          <c:order val="74"/>
          <c:tx>
            <c:strRef>
              <c:f>Sheet1!$BX$1</c:f>
              <c:strCache>
                <c:ptCount val="1"/>
                <c:pt idx="0">
                  <c:v>W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/>
            <a:effectLst/>
            <a:sp3d/>
          </c:spPr>
          <c:val>
            <c:numRef>
              <c:f>Sheet1!$BX$2:$BX$179</c:f>
              <c:numCache>
                <c:formatCode>0.00</c:formatCode>
                <c:ptCount val="178"/>
                <c:pt idx="108">
                  <c:v>150</c:v>
                </c:pt>
                <c:pt idx="109">
                  <c:v>150</c:v>
                </c:pt>
                <c:pt idx="110">
                  <c:v>150</c:v>
                </c:pt>
                <c:pt idx="11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8BCC-422E-A770-5B53A15FF257}"/>
            </c:ext>
          </c:extLst>
        </c:ser>
        <c:ser>
          <c:idx val="75"/>
          <c:order val="75"/>
          <c:tx>
            <c:strRef>
              <c:f>Sheet1!$BY$1</c:f>
              <c:strCache>
                <c:ptCount val="1"/>
                <c:pt idx="0">
                  <c:v>Re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/>
            <a:effectLst/>
            <a:sp3d/>
          </c:spPr>
          <c:val>
            <c:numRef>
              <c:f>Sheet1!$BY$2:$BY$179</c:f>
              <c:numCache>
                <c:formatCode>0.00</c:formatCode>
                <c:ptCount val="178"/>
                <c:pt idx="11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8BCC-422E-A770-5B53A15FF257}"/>
            </c:ext>
          </c:extLst>
        </c:ser>
        <c:ser>
          <c:idx val="76"/>
          <c:order val="76"/>
          <c:tx>
            <c:strRef>
              <c:f>Sheet1!$BZ$1</c:f>
              <c:strCache>
                <c:ptCount val="1"/>
                <c:pt idx="0">
                  <c:v>Os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/>
            <a:effectLst/>
            <a:sp3d/>
          </c:spPr>
          <c:val>
            <c:numRef>
              <c:f>Sheet1!$BZ$2:$BZ$179</c:f>
              <c:numCache>
                <c:formatCode>0.00</c:formatCode>
                <c:ptCount val="178"/>
                <c:pt idx="108">
                  <c:v>150</c:v>
                </c:pt>
                <c:pt idx="111">
                  <c:v>150</c:v>
                </c:pt>
                <c:pt idx="112">
                  <c:v>150</c:v>
                </c:pt>
                <c:pt idx="113">
                  <c:v>150</c:v>
                </c:pt>
                <c:pt idx="114">
                  <c:v>150</c:v>
                </c:pt>
                <c:pt idx="116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8BCC-422E-A770-5B53A15FF257}"/>
            </c:ext>
          </c:extLst>
        </c:ser>
        <c:ser>
          <c:idx val="77"/>
          <c:order val="77"/>
          <c:tx>
            <c:strRef>
              <c:f>Sheet1!$CA$1</c:f>
              <c:strCache>
                <c:ptCount val="1"/>
                <c:pt idx="0">
                  <c:v>Ir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/>
            <a:effectLst/>
            <a:sp3d/>
          </c:spPr>
          <c:val>
            <c:numRef>
              <c:f>Sheet1!$CA$2:$CA$179</c:f>
              <c:numCache>
                <c:formatCode>0.00</c:formatCode>
                <c:ptCount val="178"/>
                <c:pt idx="114">
                  <c:v>150</c:v>
                </c:pt>
                <c:pt idx="116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8BCC-422E-A770-5B53A15FF257}"/>
            </c:ext>
          </c:extLst>
        </c:ser>
        <c:ser>
          <c:idx val="78"/>
          <c:order val="78"/>
          <c:tx>
            <c:strRef>
              <c:f>Sheet1!$CB$1</c:f>
              <c:strCache>
                <c:ptCount val="1"/>
                <c:pt idx="0">
                  <c:v>Pt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Sheet1!$CB$2:$CB$179</c:f>
              <c:numCache>
                <c:formatCode>0.00</c:formatCode>
                <c:ptCount val="178"/>
                <c:pt idx="114">
                  <c:v>150</c:v>
                </c:pt>
                <c:pt idx="116">
                  <c:v>150</c:v>
                </c:pt>
                <c:pt idx="117">
                  <c:v>150</c:v>
                </c:pt>
                <c:pt idx="118">
                  <c:v>150</c:v>
                </c:pt>
                <c:pt idx="12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8BCC-422E-A770-5B53A15FF257}"/>
            </c:ext>
          </c:extLst>
        </c:ser>
        <c:ser>
          <c:idx val="79"/>
          <c:order val="79"/>
          <c:tx>
            <c:strRef>
              <c:f>Sheet1!$CC$1</c:f>
              <c:strCache>
                <c:ptCount val="1"/>
                <c:pt idx="0">
                  <c:v>Au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Sheet1!$CC$2:$CC$179</c:f>
              <c:numCache>
                <c:formatCode>0.00</c:formatCode>
                <c:ptCount val="178"/>
                <c:pt idx="118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8BCC-422E-A770-5B53A15FF257}"/>
            </c:ext>
          </c:extLst>
        </c:ser>
        <c:ser>
          <c:idx val="80"/>
          <c:order val="80"/>
          <c:tx>
            <c:strRef>
              <c:f>Sheet1!$CD$1</c:f>
              <c:strCache>
                <c:ptCount val="1"/>
                <c:pt idx="0">
                  <c:v>Hg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Sheet1!$CD$2:$CD$179</c:f>
              <c:numCache>
                <c:formatCode>0.00</c:formatCode>
                <c:ptCount val="178"/>
                <c:pt idx="116">
                  <c:v>150</c:v>
                </c:pt>
                <c:pt idx="118">
                  <c:v>150</c:v>
                </c:pt>
                <c:pt idx="119">
                  <c:v>150</c:v>
                </c:pt>
                <c:pt idx="120">
                  <c:v>150</c:v>
                </c:pt>
                <c:pt idx="121">
                  <c:v>150</c:v>
                </c:pt>
                <c:pt idx="122">
                  <c:v>150</c:v>
                </c:pt>
                <c:pt idx="12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0-8BCC-422E-A770-5B53A15FF257}"/>
            </c:ext>
          </c:extLst>
        </c:ser>
        <c:ser>
          <c:idx val="81"/>
          <c:order val="81"/>
          <c:tx>
            <c:strRef>
              <c:f>Sheet1!$CE$1</c:f>
              <c:strCache>
                <c:ptCount val="1"/>
                <c:pt idx="0">
                  <c:v>Tl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Sheet1!$CE$2:$CE$179</c:f>
              <c:numCache>
                <c:formatCode>0.00</c:formatCode>
                <c:ptCount val="178"/>
                <c:pt idx="122">
                  <c:v>150</c:v>
                </c:pt>
                <c:pt idx="12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1-8BCC-422E-A770-5B53A15FF257}"/>
            </c:ext>
          </c:extLst>
        </c:ser>
        <c:ser>
          <c:idx val="82"/>
          <c:order val="82"/>
          <c:tx>
            <c:strRef>
              <c:f>Sheet1!$CF$1</c:f>
              <c:strCache>
                <c:ptCount val="1"/>
                <c:pt idx="0">
                  <c:v>Pb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Sheet1!$CF$2:$CF$179</c:f>
              <c:numCache>
                <c:formatCode>0.00</c:formatCode>
                <c:ptCount val="178"/>
                <c:pt idx="122">
                  <c:v>150</c:v>
                </c:pt>
                <c:pt idx="124">
                  <c:v>150</c:v>
                </c:pt>
                <c:pt idx="125">
                  <c:v>150</c:v>
                </c:pt>
                <c:pt idx="126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8BCC-422E-A770-5B53A15FF257}"/>
            </c:ext>
          </c:extLst>
        </c:ser>
        <c:ser>
          <c:idx val="83"/>
          <c:order val="83"/>
          <c:tx>
            <c:strRef>
              <c:f>Sheet1!$CG$1</c:f>
              <c:strCache>
                <c:ptCount val="1"/>
                <c:pt idx="0">
                  <c:v>Bi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Sheet1!$CG$2:$CG$179</c:f>
              <c:numCache>
                <c:formatCode>0.00</c:formatCode>
                <c:ptCount val="178"/>
                <c:pt idx="101">
                  <c:v>7.0000000000000007E-2</c:v>
                </c:pt>
                <c:pt idx="102">
                  <c:v>0.02</c:v>
                </c:pt>
                <c:pt idx="103">
                  <c:v>0.15</c:v>
                </c:pt>
                <c:pt idx="104">
                  <c:v>0.32</c:v>
                </c:pt>
                <c:pt idx="105">
                  <c:v>0.44</c:v>
                </c:pt>
                <c:pt idx="106">
                  <c:v>6.74</c:v>
                </c:pt>
                <c:pt idx="107">
                  <c:v>10.9</c:v>
                </c:pt>
                <c:pt idx="108">
                  <c:v>11.92</c:v>
                </c:pt>
                <c:pt idx="109">
                  <c:v>15.71</c:v>
                </c:pt>
                <c:pt idx="110">
                  <c:v>20.02</c:v>
                </c:pt>
                <c:pt idx="111">
                  <c:v>20.100000000000001</c:v>
                </c:pt>
                <c:pt idx="112">
                  <c:v>20.350000000000001</c:v>
                </c:pt>
                <c:pt idx="113">
                  <c:v>20.7</c:v>
                </c:pt>
                <c:pt idx="114">
                  <c:v>21.41</c:v>
                </c:pt>
                <c:pt idx="115">
                  <c:v>21.58</c:v>
                </c:pt>
                <c:pt idx="116">
                  <c:v>24.42</c:v>
                </c:pt>
                <c:pt idx="117">
                  <c:v>26.01</c:v>
                </c:pt>
                <c:pt idx="118">
                  <c:v>30.35</c:v>
                </c:pt>
                <c:pt idx="119">
                  <c:v>30.32</c:v>
                </c:pt>
                <c:pt idx="120">
                  <c:v>34.68</c:v>
                </c:pt>
                <c:pt idx="121">
                  <c:v>34.44</c:v>
                </c:pt>
                <c:pt idx="122">
                  <c:v>53.61</c:v>
                </c:pt>
                <c:pt idx="123">
                  <c:v>48.74</c:v>
                </c:pt>
                <c:pt idx="124">
                  <c:v>82.54</c:v>
                </c:pt>
                <c:pt idx="125">
                  <c:v>103.68</c:v>
                </c:pt>
                <c:pt idx="126">
                  <c:v>149.99</c:v>
                </c:pt>
                <c:pt idx="127">
                  <c:v>46.69</c:v>
                </c:pt>
                <c:pt idx="128">
                  <c:v>20.190000000000001</c:v>
                </c:pt>
                <c:pt idx="129">
                  <c:v>30</c:v>
                </c:pt>
                <c:pt idx="130">
                  <c:v>27.56</c:v>
                </c:pt>
                <c:pt idx="131">
                  <c:v>23.21</c:v>
                </c:pt>
                <c:pt idx="132">
                  <c:v>21.12</c:v>
                </c:pt>
                <c:pt idx="133">
                  <c:v>20.2</c:v>
                </c:pt>
                <c:pt idx="134">
                  <c:v>20.11</c:v>
                </c:pt>
                <c:pt idx="135">
                  <c:v>15.44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8BCC-422E-A770-5B53A15FF257}"/>
            </c:ext>
          </c:extLst>
        </c:ser>
        <c:ser>
          <c:idx val="84"/>
          <c:order val="84"/>
          <c:tx>
            <c:strRef>
              <c:f>Sheet1!$CH$1</c:f>
              <c:strCache>
                <c:ptCount val="1"/>
                <c:pt idx="0">
                  <c:v>Po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/>
            <a:effectLst/>
            <a:sp3d/>
          </c:spPr>
          <c:val>
            <c:numRef>
              <c:f>Sheet1!$CH$2:$CH$179</c:f>
              <c:numCache>
                <c:formatCode>0.00</c:formatCode>
                <c:ptCount val="178"/>
                <c:pt idx="104">
                  <c:v>0.01</c:v>
                </c:pt>
                <c:pt idx="105">
                  <c:v>0.05</c:v>
                </c:pt>
                <c:pt idx="106">
                  <c:v>0.02</c:v>
                </c:pt>
                <c:pt idx="107">
                  <c:v>0.22</c:v>
                </c:pt>
                <c:pt idx="108">
                  <c:v>0.32</c:v>
                </c:pt>
                <c:pt idx="109">
                  <c:v>4.2</c:v>
                </c:pt>
                <c:pt idx="110">
                  <c:v>3.92</c:v>
                </c:pt>
                <c:pt idx="111">
                  <c:v>10.62</c:v>
                </c:pt>
                <c:pt idx="112">
                  <c:v>10.77</c:v>
                </c:pt>
                <c:pt idx="113">
                  <c:v>18.920000000000002</c:v>
                </c:pt>
                <c:pt idx="114">
                  <c:v>20.13</c:v>
                </c:pt>
                <c:pt idx="115">
                  <c:v>20.76</c:v>
                </c:pt>
                <c:pt idx="116">
                  <c:v>21.78</c:v>
                </c:pt>
                <c:pt idx="117">
                  <c:v>22.43</c:v>
                </c:pt>
                <c:pt idx="118">
                  <c:v>27.43</c:v>
                </c:pt>
                <c:pt idx="119">
                  <c:v>26.06</c:v>
                </c:pt>
                <c:pt idx="120">
                  <c:v>31.1</c:v>
                </c:pt>
                <c:pt idx="121">
                  <c:v>30.29</c:v>
                </c:pt>
                <c:pt idx="122">
                  <c:v>50.79</c:v>
                </c:pt>
                <c:pt idx="123">
                  <c:v>32.090000000000003</c:v>
                </c:pt>
                <c:pt idx="124">
                  <c:v>72.11</c:v>
                </c:pt>
                <c:pt idx="125">
                  <c:v>90.28</c:v>
                </c:pt>
                <c:pt idx="126">
                  <c:v>63.24</c:v>
                </c:pt>
                <c:pt idx="127">
                  <c:v>5.16</c:v>
                </c:pt>
                <c:pt idx="128">
                  <c:v>0.01</c:v>
                </c:pt>
                <c:pt idx="129">
                  <c:v>0.01</c:v>
                </c:pt>
                <c:pt idx="130">
                  <c:v>0.01</c:v>
                </c:pt>
                <c:pt idx="131">
                  <c:v>0.01</c:v>
                </c:pt>
                <c:pt idx="132">
                  <c:v>1.45</c:v>
                </c:pt>
                <c:pt idx="133">
                  <c:v>10.08</c:v>
                </c:pt>
                <c:pt idx="134">
                  <c:v>20.36</c:v>
                </c:pt>
                <c:pt idx="135">
                  <c:v>20.170000000000002</c:v>
                </c:pt>
                <c:pt idx="136">
                  <c:v>16.61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8BCC-422E-A770-5B53A15FF257}"/>
            </c:ext>
          </c:extLst>
        </c:ser>
        <c:ser>
          <c:idx val="85"/>
          <c:order val="85"/>
          <c:tx>
            <c:strRef>
              <c:f>Sheet1!$CI$1</c:f>
              <c:strCache>
                <c:ptCount val="1"/>
                <c:pt idx="0">
                  <c:v>At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/>
            <a:effectLst/>
            <a:sp3d/>
          </c:spPr>
          <c:val>
            <c:numRef>
              <c:f>Sheet1!$CI$2:$CI$179</c:f>
              <c:numCache>
                <c:formatCode>0.00</c:formatCode>
                <c:ptCount val="178"/>
                <c:pt idx="106">
                  <c:v>0.02</c:v>
                </c:pt>
                <c:pt idx="108">
                  <c:v>0.28000000000000003</c:v>
                </c:pt>
                <c:pt idx="109">
                  <c:v>0.4</c:v>
                </c:pt>
                <c:pt idx="110">
                  <c:v>3.28</c:v>
                </c:pt>
                <c:pt idx="111">
                  <c:v>2.54</c:v>
                </c:pt>
                <c:pt idx="112">
                  <c:v>3.9</c:v>
                </c:pt>
                <c:pt idx="113">
                  <c:v>10.55</c:v>
                </c:pt>
                <c:pt idx="114">
                  <c:v>11</c:v>
                </c:pt>
                <c:pt idx="115">
                  <c:v>17.170000000000002</c:v>
                </c:pt>
                <c:pt idx="116">
                  <c:v>20.07</c:v>
                </c:pt>
                <c:pt idx="117">
                  <c:v>20.350000000000001</c:v>
                </c:pt>
                <c:pt idx="118">
                  <c:v>21.08</c:v>
                </c:pt>
                <c:pt idx="119">
                  <c:v>21.39</c:v>
                </c:pt>
                <c:pt idx="120">
                  <c:v>24.28</c:v>
                </c:pt>
                <c:pt idx="121">
                  <c:v>25.02</c:v>
                </c:pt>
                <c:pt idx="122">
                  <c:v>30.35</c:v>
                </c:pt>
                <c:pt idx="123">
                  <c:v>30.28</c:v>
                </c:pt>
                <c:pt idx="124">
                  <c:v>31.92</c:v>
                </c:pt>
                <c:pt idx="125">
                  <c:v>33.1</c:v>
                </c:pt>
                <c:pt idx="126">
                  <c:v>32.700000000000003</c:v>
                </c:pt>
                <c:pt idx="127">
                  <c:v>3.14</c:v>
                </c:pt>
                <c:pt idx="128">
                  <c:v>0.01</c:v>
                </c:pt>
                <c:pt idx="129">
                  <c:v>0.01</c:v>
                </c:pt>
                <c:pt idx="130">
                  <c:v>0.01</c:v>
                </c:pt>
                <c:pt idx="131">
                  <c:v>0.01</c:v>
                </c:pt>
                <c:pt idx="132">
                  <c:v>0.32</c:v>
                </c:pt>
                <c:pt idx="133">
                  <c:v>10.09</c:v>
                </c:pt>
                <c:pt idx="134">
                  <c:v>19.37</c:v>
                </c:pt>
                <c:pt idx="135">
                  <c:v>20.46</c:v>
                </c:pt>
                <c:pt idx="136">
                  <c:v>20.23</c:v>
                </c:pt>
                <c:pt idx="137">
                  <c:v>19</c:v>
                </c:pt>
                <c:pt idx="138">
                  <c:v>18.420000000000002</c:v>
                </c:pt>
                <c:pt idx="139">
                  <c:v>20.04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5-8BCC-422E-A770-5B53A15FF257}"/>
            </c:ext>
          </c:extLst>
        </c:ser>
        <c:ser>
          <c:idx val="86"/>
          <c:order val="86"/>
          <c:tx>
            <c:strRef>
              <c:f>Sheet1!$CJ$1</c:f>
              <c:strCache>
                <c:ptCount val="1"/>
                <c:pt idx="0">
                  <c:v>Rn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/>
            <a:effectLst/>
            <a:sp3d/>
          </c:spPr>
          <c:val>
            <c:numRef>
              <c:f>Sheet1!$CJ$2:$CJ$179</c:f>
              <c:numCache>
                <c:formatCode>0.00</c:formatCode>
                <c:ptCount val="178"/>
                <c:pt idx="107">
                  <c:v>0.01</c:v>
                </c:pt>
                <c:pt idx="108">
                  <c:v>0.01</c:v>
                </c:pt>
                <c:pt idx="109">
                  <c:v>0.06</c:v>
                </c:pt>
                <c:pt idx="110">
                  <c:v>0.05</c:v>
                </c:pt>
                <c:pt idx="111">
                  <c:v>0.66</c:v>
                </c:pt>
                <c:pt idx="112">
                  <c:v>0.65</c:v>
                </c:pt>
                <c:pt idx="113">
                  <c:v>6.2</c:v>
                </c:pt>
                <c:pt idx="114">
                  <c:v>9.6300000000000008</c:v>
                </c:pt>
                <c:pt idx="115">
                  <c:v>11.02</c:v>
                </c:pt>
                <c:pt idx="116">
                  <c:v>11.52</c:v>
                </c:pt>
                <c:pt idx="117">
                  <c:v>17.329999999999998</c:v>
                </c:pt>
                <c:pt idx="118">
                  <c:v>20.03</c:v>
                </c:pt>
                <c:pt idx="119">
                  <c:v>20.309999999999999</c:v>
                </c:pt>
                <c:pt idx="120">
                  <c:v>20.79</c:v>
                </c:pt>
                <c:pt idx="121">
                  <c:v>21.4</c:v>
                </c:pt>
                <c:pt idx="122">
                  <c:v>23.96</c:v>
                </c:pt>
                <c:pt idx="123">
                  <c:v>24.66</c:v>
                </c:pt>
                <c:pt idx="124">
                  <c:v>30.61</c:v>
                </c:pt>
                <c:pt idx="125">
                  <c:v>35.92</c:v>
                </c:pt>
                <c:pt idx="126">
                  <c:v>23.88</c:v>
                </c:pt>
                <c:pt idx="127">
                  <c:v>0.2</c:v>
                </c:pt>
                <c:pt idx="128">
                  <c:v>0.01</c:v>
                </c:pt>
                <c:pt idx="129">
                  <c:v>0.01</c:v>
                </c:pt>
                <c:pt idx="130">
                  <c:v>0.01</c:v>
                </c:pt>
                <c:pt idx="131">
                  <c:v>0.01</c:v>
                </c:pt>
                <c:pt idx="132">
                  <c:v>0.35</c:v>
                </c:pt>
                <c:pt idx="133">
                  <c:v>10.5</c:v>
                </c:pt>
                <c:pt idx="134">
                  <c:v>19.260000000000002</c:v>
                </c:pt>
                <c:pt idx="135">
                  <c:v>24.19</c:v>
                </c:pt>
                <c:pt idx="136">
                  <c:v>44.7</c:v>
                </c:pt>
                <c:pt idx="137">
                  <c:v>23.96</c:v>
                </c:pt>
                <c:pt idx="138">
                  <c:v>30.34</c:v>
                </c:pt>
                <c:pt idx="139">
                  <c:v>20.62</c:v>
                </c:pt>
                <c:pt idx="140">
                  <c:v>21.09</c:v>
                </c:pt>
                <c:pt idx="141">
                  <c:v>13.37</c:v>
                </c:pt>
                <c:pt idx="142">
                  <c:v>20.010000000000002</c:v>
                </c:pt>
                <c:pt idx="143">
                  <c:v>11.86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6-8BCC-422E-A770-5B53A15FF257}"/>
            </c:ext>
          </c:extLst>
        </c:ser>
        <c:ser>
          <c:idx val="87"/>
          <c:order val="87"/>
          <c:tx>
            <c:strRef>
              <c:f>Sheet1!$CK$1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/>
            <a:effectLst/>
            <a:sp3d/>
          </c:spPr>
          <c:val>
            <c:numRef>
              <c:f>Sheet1!$CK$2:$CK$179</c:f>
              <c:numCache>
                <c:formatCode>0.00</c:formatCode>
                <c:ptCount val="178"/>
                <c:pt idx="112">
                  <c:v>0.17</c:v>
                </c:pt>
                <c:pt idx="113">
                  <c:v>0.24</c:v>
                </c:pt>
                <c:pt idx="114">
                  <c:v>0.67</c:v>
                </c:pt>
                <c:pt idx="115">
                  <c:v>2.9</c:v>
                </c:pt>
                <c:pt idx="116">
                  <c:v>5.52</c:v>
                </c:pt>
                <c:pt idx="117">
                  <c:v>10.119999999999999</c:v>
                </c:pt>
                <c:pt idx="118">
                  <c:v>10.47</c:v>
                </c:pt>
                <c:pt idx="119">
                  <c:v>12.54</c:v>
                </c:pt>
                <c:pt idx="120">
                  <c:v>12.34</c:v>
                </c:pt>
                <c:pt idx="121">
                  <c:v>19.850000000000001</c:v>
                </c:pt>
                <c:pt idx="122">
                  <c:v>18.21</c:v>
                </c:pt>
                <c:pt idx="123">
                  <c:v>20.37</c:v>
                </c:pt>
                <c:pt idx="124">
                  <c:v>20.36</c:v>
                </c:pt>
                <c:pt idx="125">
                  <c:v>23.23</c:v>
                </c:pt>
                <c:pt idx="126">
                  <c:v>15.7</c:v>
                </c:pt>
                <c:pt idx="127">
                  <c:v>0.05</c:v>
                </c:pt>
                <c:pt idx="128">
                  <c:v>0.01</c:v>
                </c:pt>
                <c:pt idx="129">
                  <c:v>0.01</c:v>
                </c:pt>
                <c:pt idx="130">
                  <c:v>0.01</c:v>
                </c:pt>
                <c:pt idx="131">
                  <c:v>0.01</c:v>
                </c:pt>
                <c:pt idx="132">
                  <c:v>0.2</c:v>
                </c:pt>
                <c:pt idx="133">
                  <c:v>14.48</c:v>
                </c:pt>
                <c:pt idx="134">
                  <c:v>20.66</c:v>
                </c:pt>
                <c:pt idx="135">
                  <c:v>22.24</c:v>
                </c:pt>
                <c:pt idx="136">
                  <c:v>23.56</c:v>
                </c:pt>
                <c:pt idx="137">
                  <c:v>20.39</c:v>
                </c:pt>
                <c:pt idx="138">
                  <c:v>20.51</c:v>
                </c:pt>
                <c:pt idx="139">
                  <c:v>18.149999999999999</c:v>
                </c:pt>
                <c:pt idx="140">
                  <c:v>20.25</c:v>
                </c:pt>
                <c:pt idx="141">
                  <c:v>16.29</c:v>
                </c:pt>
                <c:pt idx="142">
                  <c:v>18.350000000000001</c:v>
                </c:pt>
                <c:pt idx="143">
                  <c:v>13.08</c:v>
                </c:pt>
                <c:pt idx="144">
                  <c:v>12.82</c:v>
                </c:pt>
                <c:pt idx="145">
                  <c:v>10.69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7-8BCC-422E-A770-5B53A15FF257}"/>
            </c:ext>
          </c:extLst>
        </c:ser>
        <c:ser>
          <c:idx val="88"/>
          <c:order val="88"/>
          <c:tx>
            <c:strRef>
              <c:f>Sheet1!$CL$1</c:f>
              <c:strCache>
                <c:ptCount val="1"/>
                <c:pt idx="0">
                  <c:v>Ra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/>
            <a:effectLst/>
            <a:sp3d/>
          </c:spPr>
          <c:val>
            <c:numRef>
              <c:f>Sheet1!$CL$2:$CL$179</c:f>
              <c:numCache>
                <c:formatCode>0.00</c:formatCode>
                <c:ptCount val="178"/>
                <c:pt idx="114">
                  <c:v>0.03</c:v>
                </c:pt>
                <c:pt idx="115">
                  <c:v>0.04</c:v>
                </c:pt>
                <c:pt idx="116">
                  <c:v>0.6</c:v>
                </c:pt>
                <c:pt idx="117">
                  <c:v>2.2000000000000002</c:v>
                </c:pt>
                <c:pt idx="118">
                  <c:v>2.42</c:v>
                </c:pt>
                <c:pt idx="119">
                  <c:v>10.050000000000001</c:v>
                </c:pt>
                <c:pt idx="120">
                  <c:v>10.050000000000001</c:v>
                </c:pt>
                <c:pt idx="121">
                  <c:v>10.61</c:v>
                </c:pt>
                <c:pt idx="122">
                  <c:v>10.46</c:v>
                </c:pt>
                <c:pt idx="123">
                  <c:v>12.07</c:v>
                </c:pt>
                <c:pt idx="124">
                  <c:v>12.04</c:v>
                </c:pt>
                <c:pt idx="125">
                  <c:v>20.3</c:v>
                </c:pt>
                <c:pt idx="126">
                  <c:v>10.25</c:v>
                </c:pt>
                <c:pt idx="127">
                  <c:v>0.02</c:v>
                </c:pt>
                <c:pt idx="128">
                  <c:v>0.01</c:v>
                </c:pt>
                <c:pt idx="129">
                  <c:v>0.01</c:v>
                </c:pt>
                <c:pt idx="130">
                  <c:v>0.01</c:v>
                </c:pt>
                <c:pt idx="131">
                  <c:v>0.1</c:v>
                </c:pt>
                <c:pt idx="132">
                  <c:v>0.17</c:v>
                </c:pt>
                <c:pt idx="133">
                  <c:v>14.61</c:v>
                </c:pt>
                <c:pt idx="134">
                  <c:v>16.28</c:v>
                </c:pt>
                <c:pt idx="135">
                  <c:v>51.93</c:v>
                </c:pt>
                <c:pt idx="136">
                  <c:v>44.39</c:v>
                </c:pt>
                <c:pt idx="137">
                  <c:v>53.44</c:v>
                </c:pt>
                <c:pt idx="138">
                  <c:v>100.01</c:v>
                </c:pt>
                <c:pt idx="139">
                  <c:v>26.99</c:v>
                </c:pt>
                <c:pt idx="140">
                  <c:v>75.28</c:v>
                </c:pt>
                <c:pt idx="141">
                  <c:v>20.51</c:v>
                </c:pt>
                <c:pt idx="142">
                  <c:v>30.24</c:v>
                </c:pt>
                <c:pt idx="143">
                  <c:v>20.12</c:v>
                </c:pt>
                <c:pt idx="144">
                  <c:v>20.54</c:v>
                </c:pt>
                <c:pt idx="145">
                  <c:v>15</c:v>
                </c:pt>
                <c:pt idx="146">
                  <c:v>14.93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8-8BCC-422E-A770-5B53A15FF257}"/>
            </c:ext>
          </c:extLst>
        </c:ser>
        <c:ser>
          <c:idx val="89"/>
          <c:order val="89"/>
          <c:tx>
            <c:strRef>
              <c:f>Sheet1!$CM$1</c:f>
              <c:strCache>
                <c:ptCount val="1"/>
                <c:pt idx="0">
                  <c:v>Ac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/>
            <a:effectLst/>
            <a:sp3d/>
          </c:spPr>
          <c:val>
            <c:numRef>
              <c:f>Sheet1!$CM$2:$CM$179</c:f>
              <c:numCache>
                <c:formatCode>0.00</c:formatCode>
                <c:ptCount val="178"/>
                <c:pt idx="116">
                  <c:v>0.2</c:v>
                </c:pt>
                <c:pt idx="117">
                  <c:v>0.25</c:v>
                </c:pt>
                <c:pt idx="118">
                  <c:v>0.31</c:v>
                </c:pt>
                <c:pt idx="119">
                  <c:v>0.97</c:v>
                </c:pt>
                <c:pt idx="120">
                  <c:v>0.92</c:v>
                </c:pt>
                <c:pt idx="121">
                  <c:v>3.5</c:v>
                </c:pt>
                <c:pt idx="122">
                  <c:v>2.13</c:v>
                </c:pt>
                <c:pt idx="123">
                  <c:v>9.2100000000000009</c:v>
                </c:pt>
                <c:pt idx="124">
                  <c:v>7.31</c:v>
                </c:pt>
                <c:pt idx="125">
                  <c:v>11.22</c:v>
                </c:pt>
                <c:pt idx="126">
                  <c:v>1.71</c:v>
                </c:pt>
                <c:pt idx="127">
                  <c:v>0.01</c:v>
                </c:pt>
                <c:pt idx="128">
                  <c:v>0.01</c:v>
                </c:pt>
                <c:pt idx="129">
                  <c:v>0.01</c:v>
                </c:pt>
                <c:pt idx="130">
                  <c:v>0.01</c:v>
                </c:pt>
                <c:pt idx="131">
                  <c:v>0.26</c:v>
                </c:pt>
                <c:pt idx="132">
                  <c:v>0.52</c:v>
                </c:pt>
                <c:pt idx="133">
                  <c:v>10.68</c:v>
                </c:pt>
                <c:pt idx="134">
                  <c:v>20.190000000000001</c:v>
                </c:pt>
                <c:pt idx="135">
                  <c:v>30.77</c:v>
                </c:pt>
                <c:pt idx="136">
                  <c:v>51.31</c:v>
                </c:pt>
                <c:pt idx="137">
                  <c:v>40.369999999999997</c:v>
                </c:pt>
                <c:pt idx="138">
                  <c:v>81.31</c:v>
                </c:pt>
                <c:pt idx="139">
                  <c:v>32.229999999999997</c:v>
                </c:pt>
                <c:pt idx="140">
                  <c:v>30.02</c:v>
                </c:pt>
                <c:pt idx="141">
                  <c:v>20.18</c:v>
                </c:pt>
                <c:pt idx="142">
                  <c:v>21.1</c:v>
                </c:pt>
                <c:pt idx="143">
                  <c:v>20.170000000000002</c:v>
                </c:pt>
                <c:pt idx="144">
                  <c:v>20.239999999999998</c:v>
                </c:pt>
                <c:pt idx="145">
                  <c:v>17.41</c:v>
                </c:pt>
                <c:pt idx="146">
                  <c:v>16.61</c:v>
                </c:pt>
                <c:pt idx="147">
                  <c:v>20.170000000000002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8BCC-422E-A770-5B53A15FF257}"/>
            </c:ext>
          </c:extLst>
        </c:ser>
        <c:ser>
          <c:idx val="90"/>
          <c:order val="90"/>
          <c:tx>
            <c:strRef>
              <c:f>Sheet1!$CN$1</c:f>
              <c:strCache>
                <c:ptCount val="1"/>
                <c:pt idx="0">
                  <c:v>Th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Sheet1!$CN$2:$CN$179</c:f>
              <c:numCache>
                <c:formatCode>0.00</c:formatCode>
                <c:ptCount val="178"/>
                <c:pt idx="119">
                  <c:v>0.08</c:v>
                </c:pt>
                <c:pt idx="120">
                  <c:v>0.17</c:v>
                </c:pt>
                <c:pt idx="121">
                  <c:v>0.48</c:v>
                </c:pt>
                <c:pt idx="122">
                  <c:v>0.36</c:v>
                </c:pt>
                <c:pt idx="123">
                  <c:v>1.4</c:v>
                </c:pt>
                <c:pt idx="124">
                  <c:v>1</c:v>
                </c:pt>
                <c:pt idx="125">
                  <c:v>10.039999999999999</c:v>
                </c:pt>
                <c:pt idx="126">
                  <c:v>0.27</c:v>
                </c:pt>
                <c:pt idx="127">
                  <c:v>0.01</c:v>
                </c:pt>
                <c:pt idx="128">
                  <c:v>0.01</c:v>
                </c:pt>
                <c:pt idx="129">
                  <c:v>0.01</c:v>
                </c:pt>
                <c:pt idx="130">
                  <c:v>0.01</c:v>
                </c:pt>
                <c:pt idx="131">
                  <c:v>0.02</c:v>
                </c:pt>
                <c:pt idx="132">
                  <c:v>0.02</c:v>
                </c:pt>
                <c:pt idx="133">
                  <c:v>6.02</c:v>
                </c:pt>
                <c:pt idx="134">
                  <c:v>10.01</c:v>
                </c:pt>
                <c:pt idx="135">
                  <c:v>21.31</c:v>
                </c:pt>
                <c:pt idx="136">
                  <c:v>25.01</c:v>
                </c:pt>
                <c:pt idx="137">
                  <c:v>55.08</c:v>
                </c:pt>
                <c:pt idx="138">
                  <c:v>71.010000000000005</c:v>
                </c:pt>
                <c:pt idx="139">
                  <c:v>100.06</c:v>
                </c:pt>
                <c:pt idx="140">
                  <c:v>100.76</c:v>
                </c:pt>
                <c:pt idx="141">
                  <c:v>40.11</c:v>
                </c:pt>
                <c:pt idx="142">
                  <c:v>120.13</c:v>
                </c:pt>
                <c:pt idx="143">
                  <c:v>23.53</c:v>
                </c:pt>
                <c:pt idx="144">
                  <c:v>23.92</c:v>
                </c:pt>
                <c:pt idx="145">
                  <c:v>21.05</c:v>
                </c:pt>
                <c:pt idx="146">
                  <c:v>26.19</c:v>
                </c:pt>
                <c:pt idx="147">
                  <c:v>20.65</c:v>
                </c:pt>
                <c:pt idx="148">
                  <c:v>21.43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A-8BCC-422E-A770-5B53A15FF257}"/>
            </c:ext>
          </c:extLst>
        </c:ser>
        <c:ser>
          <c:idx val="91"/>
          <c:order val="91"/>
          <c:tx>
            <c:strRef>
              <c:f>Sheet1!$CO$1</c:f>
              <c:strCache>
                <c:ptCount val="1"/>
                <c:pt idx="0">
                  <c:v>Pa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Sheet1!$CO$2:$CO$179</c:f>
              <c:numCache>
                <c:formatCode>0.00</c:formatCode>
                <c:ptCount val="178"/>
                <c:pt idx="121">
                  <c:v>0.08</c:v>
                </c:pt>
                <c:pt idx="122">
                  <c:v>7.0000000000000007E-2</c:v>
                </c:pt>
                <c:pt idx="123">
                  <c:v>0.17</c:v>
                </c:pt>
                <c:pt idx="124">
                  <c:v>0.14000000000000001</c:v>
                </c:pt>
                <c:pt idx="125">
                  <c:v>1.05</c:v>
                </c:pt>
                <c:pt idx="126">
                  <c:v>0.03</c:v>
                </c:pt>
                <c:pt idx="127">
                  <c:v>0.01</c:v>
                </c:pt>
                <c:pt idx="128">
                  <c:v>0.01</c:v>
                </c:pt>
                <c:pt idx="129">
                  <c:v>0.01</c:v>
                </c:pt>
                <c:pt idx="130">
                  <c:v>0.01</c:v>
                </c:pt>
                <c:pt idx="131">
                  <c:v>0.03</c:v>
                </c:pt>
                <c:pt idx="132">
                  <c:v>0.05</c:v>
                </c:pt>
                <c:pt idx="133">
                  <c:v>8.44</c:v>
                </c:pt>
                <c:pt idx="134">
                  <c:v>10.119999999999999</c:v>
                </c:pt>
                <c:pt idx="135">
                  <c:v>20.14</c:v>
                </c:pt>
                <c:pt idx="136">
                  <c:v>26.33</c:v>
                </c:pt>
                <c:pt idx="137">
                  <c:v>39.17</c:v>
                </c:pt>
                <c:pt idx="138">
                  <c:v>40.83</c:v>
                </c:pt>
                <c:pt idx="139">
                  <c:v>54.54</c:v>
                </c:pt>
                <c:pt idx="140">
                  <c:v>100.32</c:v>
                </c:pt>
                <c:pt idx="141">
                  <c:v>40.520000000000003</c:v>
                </c:pt>
                <c:pt idx="142">
                  <c:v>58.68</c:v>
                </c:pt>
                <c:pt idx="143">
                  <c:v>32.479999999999997</c:v>
                </c:pt>
                <c:pt idx="144">
                  <c:v>23.97</c:v>
                </c:pt>
                <c:pt idx="145">
                  <c:v>21.38</c:v>
                </c:pt>
                <c:pt idx="146">
                  <c:v>21.31</c:v>
                </c:pt>
                <c:pt idx="147">
                  <c:v>20.22</c:v>
                </c:pt>
                <c:pt idx="148">
                  <c:v>30.37</c:v>
                </c:pt>
                <c:pt idx="149">
                  <c:v>20.170000000000002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B-8BCC-422E-A770-5B53A15FF257}"/>
            </c:ext>
          </c:extLst>
        </c:ser>
        <c:ser>
          <c:idx val="92"/>
          <c:order val="92"/>
          <c:tx>
            <c:strRef>
              <c:f>Sheet1!$CP$1</c:f>
              <c:strCache>
                <c:ptCount val="1"/>
                <c:pt idx="0">
                  <c:v>U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Sheet1!$CP$2:$CP$179</c:f>
              <c:numCache>
                <c:formatCode>0.00</c:formatCode>
                <c:ptCount val="178"/>
                <c:pt idx="123">
                  <c:v>0.02</c:v>
                </c:pt>
                <c:pt idx="124">
                  <c:v>0.04</c:v>
                </c:pt>
                <c:pt idx="125">
                  <c:v>0.26</c:v>
                </c:pt>
                <c:pt idx="126">
                  <c:v>0.06</c:v>
                </c:pt>
                <c:pt idx="127">
                  <c:v>0.01</c:v>
                </c:pt>
                <c:pt idx="128">
                  <c:v>0.01</c:v>
                </c:pt>
                <c:pt idx="129">
                  <c:v>0.01</c:v>
                </c:pt>
                <c:pt idx="130">
                  <c:v>0.01</c:v>
                </c:pt>
                <c:pt idx="131">
                  <c:v>0.01</c:v>
                </c:pt>
                <c:pt idx="132">
                  <c:v>0.01</c:v>
                </c:pt>
                <c:pt idx="133">
                  <c:v>0.61</c:v>
                </c:pt>
                <c:pt idx="134">
                  <c:v>2.69</c:v>
                </c:pt>
                <c:pt idx="135">
                  <c:v>20.010000000000002</c:v>
                </c:pt>
                <c:pt idx="136">
                  <c:v>21.38</c:v>
                </c:pt>
                <c:pt idx="137">
                  <c:v>29.71</c:v>
                </c:pt>
                <c:pt idx="138">
                  <c:v>56</c:v>
                </c:pt>
                <c:pt idx="139">
                  <c:v>45.35</c:v>
                </c:pt>
                <c:pt idx="140">
                  <c:v>86.55</c:v>
                </c:pt>
                <c:pt idx="141">
                  <c:v>101.58</c:v>
                </c:pt>
                <c:pt idx="142">
                  <c:v>102.45</c:v>
                </c:pt>
                <c:pt idx="143">
                  <c:v>117.04</c:v>
                </c:pt>
                <c:pt idx="144">
                  <c:v>110.23</c:v>
                </c:pt>
                <c:pt idx="145">
                  <c:v>49.58</c:v>
                </c:pt>
                <c:pt idx="146">
                  <c:v>120.03</c:v>
                </c:pt>
                <c:pt idx="147">
                  <c:v>23.81</c:v>
                </c:pt>
                <c:pt idx="148">
                  <c:v>35.700000000000003</c:v>
                </c:pt>
                <c:pt idx="149">
                  <c:v>20.68</c:v>
                </c:pt>
                <c:pt idx="150">
                  <c:v>22.69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C-8BCC-422E-A770-5B53A15FF257}"/>
            </c:ext>
          </c:extLst>
        </c:ser>
        <c:ser>
          <c:idx val="93"/>
          <c:order val="93"/>
          <c:tx>
            <c:strRef>
              <c:f>Sheet1!$CQ$1</c:f>
              <c:strCache>
                <c:ptCount val="1"/>
                <c:pt idx="0">
                  <c:v>Np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Sheet1!$CQ$2:$CQ$179</c:f>
              <c:numCache>
                <c:formatCode>0.00</c:formatCode>
                <c:ptCount val="178"/>
                <c:pt idx="132">
                  <c:v>0.03</c:v>
                </c:pt>
                <c:pt idx="133">
                  <c:v>0.35</c:v>
                </c:pt>
                <c:pt idx="134">
                  <c:v>5.0999999999999996</c:v>
                </c:pt>
                <c:pt idx="135">
                  <c:v>20.010000000000002</c:v>
                </c:pt>
                <c:pt idx="136">
                  <c:v>20.51</c:v>
                </c:pt>
                <c:pt idx="137">
                  <c:v>20.62</c:v>
                </c:pt>
                <c:pt idx="138">
                  <c:v>28.11</c:v>
                </c:pt>
                <c:pt idx="139">
                  <c:v>22.33</c:v>
                </c:pt>
                <c:pt idx="140">
                  <c:v>25.97</c:v>
                </c:pt>
                <c:pt idx="141">
                  <c:v>45.68</c:v>
                </c:pt>
                <c:pt idx="142">
                  <c:v>70.09</c:v>
                </c:pt>
                <c:pt idx="143">
                  <c:v>101.54</c:v>
                </c:pt>
                <c:pt idx="144">
                  <c:v>110.01</c:v>
                </c:pt>
                <c:pt idx="145">
                  <c:v>41.86</c:v>
                </c:pt>
                <c:pt idx="146">
                  <c:v>42.26</c:v>
                </c:pt>
                <c:pt idx="147">
                  <c:v>30.01</c:v>
                </c:pt>
                <c:pt idx="148">
                  <c:v>22.19</c:v>
                </c:pt>
                <c:pt idx="149">
                  <c:v>20.21</c:v>
                </c:pt>
                <c:pt idx="150">
                  <c:v>20.14</c:v>
                </c:pt>
                <c:pt idx="151">
                  <c:v>20.22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D-8BCC-422E-A770-5B53A15FF257}"/>
            </c:ext>
          </c:extLst>
        </c:ser>
        <c:ser>
          <c:idx val="94"/>
          <c:order val="94"/>
          <c:tx>
            <c:strRef>
              <c:f>Sheet1!$CR$1</c:f>
              <c:strCache>
                <c:ptCount val="1"/>
                <c:pt idx="0">
                  <c:v>Pu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Sheet1!$CR$2:$CR$179</c:f>
              <c:numCache>
                <c:formatCode>0.00</c:formatCode>
                <c:ptCount val="178"/>
                <c:pt idx="134">
                  <c:v>10.02</c:v>
                </c:pt>
                <c:pt idx="135">
                  <c:v>20.170000000000002</c:v>
                </c:pt>
                <c:pt idx="136">
                  <c:v>20.12</c:v>
                </c:pt>
                <c:pt idx="137">
                  <c:v>21.3</c:v>
                </c:pt>
                <c:pt idx="138">
                  <c:v>25.55</c:v>
                </c:pt>
                <c:pt idx="139">
                  <c:v>23.38</c:v>
                </c:pt>
                <c:pt idx="140">
                  <c:v>33.4</c:v>
                </c:pt>
                <c:pt idx="141">
                  <c:v>24.13</c:v>
                </c:pt>
                <c:pt idx="142">
                  <c:v>72.06</c:v>
                </c:pt>
                <c:pt idx="143">
                  <c:v>60.35</c:v>
                </c:pt>
                <c:pt idx="144">
                  <c:v>88.63</c:v>
                </c:pt>
                <c:pt idx="145">
                  <c:v>100.23</c:v>
                </c:pt>
                <c:pt idx="146">
                  <c:v>100.06</c:v>
                </c:pt>
                <c:pt idx="147">
                  <c:v>80.47</c:v>
                </c:pt>
                <c:pt idx="148">
                  <c:v>103.75</c:v>
                </c:pt>
                <c:pt idx="149">
                  <c:v>31.72</c:v>
                </c:pt>
                <c:pt idx="150">
                  <c:v>110.79</c:v>
                </c:pt>
                <c:pt idx="151">
                  <c:v>34.130000000000003</c:v>
                </c:pt>
                <c:pt idx="152">
                  <c:v>51.67</c:v>
                </c:pt>
                <c:pt idx="153">
                  <c:v>42.12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E-8BCC-422E-A770-5B53A15FF257}"/>
            </c:ext>
          </c:extLst>
        </c:ser>
        <c:ser>
          <c:idx val="95"/>
          <c:order val="95"/>
          <c:tx>
            <c:strRef>
              <c:f>Sheet1!$CS$1</c:f>
              <c:strCache>
                <c:ptCount val="1"/>
                <c:pt idx="0">
                  <c:v>Am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Sheet1!$CS$2:$CS$179</c:f>
              <c:numCache>
                <c:formatCode>0.00</c:formatCode>
                <c:ptCount val="178"/>
                <c:pt idx="134">
                  <c:v>10.46</c:v>
                </c:pt>
                <c:pt idx="136">
                  <c:v>14.92</c:v>
                </c:pt>
                <c:pt idx="137">
                  <c:v>20.059999999999999</c:v>
                </c:pt>
                <c:pt idx="138">
                  <c:v>20.39</c:v>
                </c:pt>
                <c:pt idx="139">
                  <c:v>20.23</c:v>
                </c:pt>
                <c:pt idx="140">
                  <c:v>21.52</c:v>
                </c:pt>
                <c:pt idx="141">
                  <c:v>20.440000000000001</c:v>
                </c:pt>
                <c:pt idx="142">
                  <c:v>30.09</c:v>
                </c:pt>
                <c:pt idx="143">
                  <c:v>30.28</c:v>
                </c:pt>
                <c:pt idx="144">
                  <c:v>34.74</c:v>
                </c:pt>
                <c:pt idx="145">
                  <c:v>41.86</c:v>
                </c:pt>
                <c:pt idx="146">
                  <c:v>93.69</c:v>
                </c:pt>
                <c:pt idx="147">
                  <c:v>36.53</c:v>
                </c:pt>
                <c:pt idx="148">
                  <c:v>100.06</c:v>
                </c:pt>
                <c:pt idx="149">
                  <c:v>33.96</c:v>
                </c:pt>
                <c:pt idx="150">
                  <c:v>30.46</c:v>
                </c:pt>
                <c:pt idx="151">
                  <c:v>26.49</c:v>
                </c:pt>
                <c:pt idx="152">
                  <c:v>23.73</c:v>
                </c:pt>
                <c:pt idx="153">
                  <c:v>20.34</c:v>
                </c:pt>
                <c:pt idx="15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F-8BCC-422E-A770-5B53A15FF257}"/>
            </c:ext>
          </c:extLst>
        </c:ser>
        <c:ser>
          <c:idx val="96"/>
          <c:order val="96"/>
          <c:tx>
            <c:strRef>
              <c:f>Sheet1!$CT$1</c:f>
              <c:strCache>
                <c:ptCount val="1"/>
                <c:pt idx="0">
                  <c:v>Cm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/>
            <a:effectLst/>
            <a:sp3d/>
          </c:spPr>
          <c:val>
            <c:numRef>
              <c:f>Sheet1!$CT$2:$CT$179</c:f>
              <c:numCache>
                <c:formatCode>0.00</c:formatCode>
                <c:ptCount val="178"/>
                <c:pt idx="136">
                  <c:v>20</c:v>
                </c:pt>
                <c:pt idx="137">
                  <c:v>20</c:v>
                </c:pt>
                <c:pt idx="138">
                  <c:v>18.5</c:v>
                </c:pt>
                <c:pt idx="139">
                  <c:v>20.68</c:v>
                </c:pt>
                <c:pt idx="140">
                  <c:v>21.53</c:v>
                </c:pt>
                <c:pt idx="141">
                  <c:v>23.22</c:v>
                </c:pt>
                <c:pt idx="142">
                  <c:v>30.61</c:v>
                </c:pt>
                <c:pt idx="143">
                  <c:v>30.83</c:v>
                </c:pt>
                <c:pt idx="144">
                  <c:v>58.74</c:v>
                </c:pt>
                <c:pt idx="145">
                  <c:v>60.08</c:v>
                </c:pt>
                <c:pt idx="146">
                  <c:v>63.97</c:v>
                </c:pt>
                <c:pt idx="147">
                  <c:v>82.12</c:v>
                </c:pt>
                <c:pt idx="148">
                  <c:v>80.900000000000006</c:v>
                </c:pt>
                <c:pt idx="149">
                  <c:v>100.08</c:v>
                </c:pt>
                <c:pt idx="150">
                  <c:v>100.04</c:v>
                </c:pt>
                <c:pt idx="151">
                  <c:v>110.15</c:v>
                </c:pt>
                <c:pt idx="152">
                  <c:v>103.48</c:v>
                </c:pt>
                <c:pt idx="153">
                  <c:v>30.03</c:v>
                </c:pt>
                <c:pt idx="154">
                  <c:v>100.07</c:v>
                </c:pt>
                <c:pt idx="155">
                  <c:v>22.68</c:v>
                </c:pt>
                <c:pt idx="15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0-8BCC-422E-A770-5B53A15FF257}"/>
            </c:ext>
          </c:extLst>
        </c:ser>
        <c:ser>
          <c:idx val="97"/>
          <c:order val="97"/>
          <c:tx>
            <c:strRef>
              <c:f>Sheet1!$CU$1</c:f>
              <c:strCache>
                <c:ptCount val="1"/>
                <c:pt idx="0">
                  <c:v>Bk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/>
            <a:effectLst/>
            <a:sp3d/>
          </c:spPr>
          <c:val>
            <c:numRef>
              <c:f>Sheet1!$CU$2:$CU$179</c:f>
              <c:numCache>
                <c:formatCode>0.00</c:formatCode>
                <c:ptCount val="178"/>
                <c:pt idx="136">
                  <c:v>13.24</c:v>
                </c:pt>
                <c:pt idx="138">
                  <c:v>13.22</c:v>
                </c:pt>
                <c:pt idx="139">
                  <c:v>20</c:v>
                </c:pt>
                <c:pt idx="140">
                  <c:v>20</c:v>
                </c:pt>
                <c:pt idx="141">
                  <c:v>20.239999999999998</c:v>
                </c:pt>
                <c:pt idx="142">
                  <c:v>20.34</c:v>
                </c:pt>
                <c:pt idx="143">
                  <c:v>20.66</c:v>
                </c:pt>
                <c:pt idx="144">
                  <c:v>20.62</c:v>
                </c:pt>
                <c:pt idx="145">
                  <c:v>21.02</c:v>
                </c:pt>
                <c:pt idx="146">
                  <c:v>31.53</c:v>
                </c:pt>
                <c:pt idx="147">
                  <c:v>31.46</c:v>
                </c:pt>
                <c:pt idx="148">
                  <c:v>46.57</c:v>
                </c:pt>
                <c:pt idx="149">
                  <c:v>41.33</c:v>
                </c:pt>
                <c:pt idx="150">
                  <c:v>100</c:v>
                </c:pt>
                <c:pt idx="151">
                  <c:v>92.22</c:v>
                </c:pt>
                <c:pt idx="152">
                  <c:v>68.97</c:v>
                </c:pt>
                <c:pt idx="153">
                  <c:v>30.96</c:v>
                </c:pt>
                <c:pt idx="154">
                  <c:v>29.26</c:v>
                </c:pt>
                <c:pt idx="155">
                  <c:v>20.14</c:v>
                </c:pt>
                <c:pt idx="156">
                  <c:v>21.53</c:v>
                </c:pt>
                <c:pt idx="15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1-8BCC-422E-A770-5B53A15FF257}"/>
            </c:ext>
          </c:extLst>
        </c:ser>
        <c:ser>
          <c:idx val="98"/>
          <c:order val="98"/>
          <c:tx>
            <c:strRef>
              <c:f>Sheet1!$CV$1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/>
            <a:effectLst/>
            <a:sp3d/>
          </c:spPr>
          <c:val>
            <c:numRef>
              <c:f>Sheet1!$CV$2:$CV$179</c:f>
              <c:numCache>
                <c:formatCode>0.00</c:formatCode>
                <c:ptCount val="178"/>
                <c:pt idx="139">
                  <c:v>10.19</c:v>
                </c:pt>
                <c:pt idx="140">
                  <c:v>0.21</c:v>
                </c:pt>
                <c:pt idx="141">
                  <c:v>20</c:v>
                </c:pt>
                <c:pt idx="142">
                  <c:v>20.010000000000002</c:v>
                </c:pt>
                <c:pt idx="143">
                  <c:v>20.47</c:v>
                </c:pt>
                <c:pt idx="144">
                  <c:v>20.420000000000002</c:v>
                </c:pt>
                <c:pt idx="145">
                  <c:v>21.65</c:v>
                </c:pt>
                <c:pt idx="146">
                  <c:v>23.13</c:v>
                </c:pt>
                <c:pt idx="147">
                  <c:v>27.46</c:v>
                </c:pt>
                <c:pt idx="148">
                  <c:v>40.82</c:v>
                </c:pt>
                <c:pt idx="149">
                  <c:v>30.92</c:v>
                </c:pt>
                <c:pt idx="150">
                  <c:v>69.06</c:v>
                </c:pt>
                <c:pt idx="151">
                  <c:v>92.79</c:v>
                </c:pt>
                <c:pt idx="152">
                  <c:v>80.34</c:v>
                </c:pt>
                <c:pt idx="153">
                  <c:v>98.89</c:v>
                </c:pt>
                <c:pt idx="154">
                  <c:v>71.83</c:v>
                </c:pt>
                <c:pt idx="155">
                  <c:v>54.7</c:v>
                </c:pt>
                <c:pt idx="156">
                  <c:v>60.91</c:v>
                </c:pt>
                <c:pt idx="157">
                  <c:v>30.18</c:v>
                </c:pt>
                <c:pt idx="158">
                  <c:v>21.92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2-8BCC-422E-A770-5B53A15FF257}"/>
            </c:ext>
          </c:extLst>
        </c:ser>
        <c:ser>
          <c:idx val="99"/>
          <c:order val="99"/>
          <c:tx>
            <c:strRef>
              <c:f>Sheet1!$CW$1</c:f>
              <c:strCache>
                <c:ptCount val="1"/>
                <c:pt idx="0">
                  <c:v>Es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/>
            <a:effectLst/>
            <a:sp3d/>
          </c:spPr>
          <c:val>
            <c:numRef>
              <c:f>Sheet1!$CW$2:$CW$179</c:f>
              <c:numCache>
                <c:formatCode>0.00</c:formatCode>
                <c:ptCount val="178"/>
                <c:pt idx="141">
                  <c:v>10</c:v>
                </c:pt>
                <c:pt idx="142">
                  <c:v>11.61</c:v>
                </c:pt>
                <c:pt idx="143">
                  <c:v>12.12</c:v>
                </c:pt>
                <c:pt idx="144">
                  <c:v>13.42</c:v>
                </c:pt>
                <c:pt idx="145">
                  <c:v>16.170000000000002</c:v>
                </c:pt>
                <c:pt idx="146">
                  <c:v>20.02</c:v>
                </c:pt>
                <c:pt idx="147">
                  <c:v>21.15</c:v>
                </c:pt>
                <c:pt idx="148">
                  <c:v>20.6</c:v>
                </c:pt>
                <c:pt idx="149">
                  <c:v>24.49</c:v>
                </c:pt>
                <c:pt idx="150">
                  <c:v>30.31</c:v>
                </c:pt>
                <c:pt idx="151">
                  <c:v>33.31</c:v>
                </c:pt>
                <c:pt idx="152">
                  <c:v>40.630000000000003</c:v>
                </c:pt>
                <c:pt idx="153">
                  <c:v>70.319999999999993</c:v>
                </c:pt>
                <c:pt idx="154">
                  <c:v>55.86</c:v>
                </c:pt>
                <c:pt idx="155">
                  <c:v>67.34</c:v>
                </c:pt>
                <c:pt idx="156">
                  <c:v>60.29</c:v>
                </c:pt>
                <c:pt idx="157">
                  <c:v>24.14</c:v>
                </c:pt>
                <c:pt idx="158">
                  <c:v>50.32</c:v>
                </c:pt>
                <c:pt idx="159">
                  <c:v>20.34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8BCC-422E-A770-5B53A15FF257}"/>
            </c:ext>
          </c:extLst>
        </c:ser>
        <c:ser>
          <c:idx val="100"/>
          <c:order val="100"/>
          <c:tx>
            <c:strRef>
              <c:f>Sheet1!$CX$1</c:f>
              <c:strCache>
                <c:ptCount val="1"/>
                <c:pt idx="0">
                  <c:v>Fm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/>
            <a:effectLst/>
            <a:sp3d/>
          </c:spPr>
          <c:val>
            <c:numRef>
              <c:f>Sheet1!$CX$2:$CX$179</c:f>
              <c:numCache>
                <c:formatCode>0.00</c:formatCode>
                <c:ptCount val="178"/>
                <c:pt idx="141">
                  <c:v>0.01</c:v>
                </c:pt>
                <c:pt idx="142">
                  <c:v>0.01</c:v>
                </c:pt>
                <c:pt idx="143">
                  <c:v>2.31</c:v>
                </c:pt>
                <c:pt idx="144">
                  <c:v>0.03</c:v>
                </c:pt>
                <c:pt idx="145">
                  <c:v>10.55</c:v>
                </c:pt>
                <c:pt idx="146">
                  <c:v>10.09</c:v>
                </c:pt>
                <c:pt idx="147">
                  <c:v>15.08</c:v>
                </c:pt>
                <c:pt idx="148">
                  <c:v>15.79</c:v>
                </c:pt>
                <c:pt idx="149">
                  <c:v>20.100000000000001</c:v>
                </c:pt>
                <c:pt idx="150">
                  <c:v>24.98</c:v>
                </c:pt>
                <c:pt idx="151">
                  <c:v>31.87</c:v>
                </c:pt>
                <c:pt idx="152">
                  <c:v>40.1</c:v>
                </c:pt>
                <c:pt idx="153">
                  <c:v>43.33</c:v>
                </c:pt>
                <c:pt idx="154">
                  <c:v>30.97</c:v>
                </c:pt>
                <c:pt idx="155">
                  <c:v>38.29</c:v>
                </c:pt>
                <c:pt idx="156">
                  <c:v>30.71</c:v>
                </c:pt>
                <c:pt idx="157">
                  <c:v>62.11</c:v>
                </c:pt>
                <c:pt idx="158">
                  <c:v>0.01</c:v>
                </c:pt>
                <c:pt idx="159">
                  <c:v>10.08</c:v>
                </c:pt>
                <c:pt idx="16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4-8BCC-422E-A770-5B53A15FF257}"/>
            </c:ext>
          </c:extLst>
        </c:ser>
        <c:ser>
          <c:idx val="101"/>
          <c:order val="101"/>
          <c:tx>
            <c:strRef>
              <c:f>Sheet1!$CY$1</c:f>
              <c:strCache>
                <c:ptCount val="1"/>
                <c:pt idx="0">
                  <c:v>Md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/>
            <a:effectLst/>
            <a:sp3d/>
          </c:spPr>
          <c:val>
            <c:numRef>
              <c:f>Sheet1!$CY$2:$CY$179</c:f>
              <c:numCache>
                <c:formatCode>0.00</c:formatCode>
                <c:ptCount val="178"/>
                <c:pt idx="144">
                  <c:v>0.01</c:v>
                </c:pt>
                <c:pt idx="145">
                  <c:v>10</c:v>
                </c:pt>
                <c:pt idx="146">
                  <c:v>10.02</c:v>
                </c:pt>
                <c:pt idx="147">
                  <c:v>11.07</c:v>
                </c:pt>
                <c:pt idx="148">
                  <c:v>13.97</c:v>
                </c:pt>
                <c:pt idx="149">
                  <c:v>18.75</c:v>
                </c:pt>
                <c:pt idx="150">
                  <c:v>20.51</c:v>
                </c:pt>
                <c:pt idx="151">
                  <c:v>20.21</c:v>
                </c:pt>
                <c:pt idx="152">
                  <c:v>22</c:v>
                </c:pt>
                <c:pt idx="153">
                  <c:v>21.58</c:v>
                </c:pt>
                <c:pt idx="154">
                  <c:v>24.44</c:v>
                </c:pt>
                <c:pt idx="155">
                  <c:v>30.12</c:v>
                </c:pt>
                <c:pt idx="156">
                  <c:v>31.97</c:v>
                </c:pt>
                <c:pt idx="157">
                  <c:v>60.64</c:v>
                </c:pt>
                <c:pt idx="158">
                  <c:v>30.26</c:v>
                </c:pt>
                <c:pt idx="159">
                  <c:v>59.08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5-8BCC-422E-A770-5B53A15FF257}"/>
            </c:ext>
          </c:extLst>
        </c:ser>
        <c:ser>
          <c:idx val="102"/>
          <c:order val="102"/>
          <c:tx>
            <c:strRef>
              <c:f>Sheet1!$CZ$1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Sheet1!$CZ$2:$CZ$179</c:f>
              <c:numCache>
                <c:formatCode>0.00</c:formatCode>
                <c:ptCount val="178"/>
                <c:pt idx="148">
                  <c:v>10.81</c:v>
                </c:pt>
                <c:pt idx="149">
                  <c:v>7.8</c:v>
                </c:pt>
                <c:pt idx="150">
                  <c:v>10.220000000000001</c:v>
                </c:pt>
                <c:pt idx="151">
                  <c:v>20.11</c:v>
                </c:pt>
                <c:pt idx="152">
                  <c:v>18.47</c:v>
                </c:pt>
                <c:pt idx="153">
                  <c:v>20.36</c:v>
                </c:pt>
                <c:pt idx="154">
                  <c:v>10.32</c:v>
                </c:pt>
                <c:pt idx="155">
                  <c:v>14.1</c:v>
                </c:pt>
                <c:pt idx="156">
                  <c:v>0.01</c:v>
                </c:pt>
                <c:pt idx="157">
                  <c:v>29.75</c:v>
                </c:pt>
                <c:pt idx="158">
                  <c:v>1.06</c:v>
                </c:pt>
                <c:pt idx="16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6-8BCC-422E-A770-5B53A15FF257}"/>
            </c:ext>
          </c:extLst>
        </c:ser>
        <c:ser>
          <c:idx val="103"/>
          <c:order val="103"/>
          <c:tx>
            <c:strRef>
              <c:f>Sheet1!$DA$1</c:f>
              <c:strCache>
                <c:ptCount val="1"/>
                <c:pt idx="0">
                  <c:v>Lr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Sheet1!$DA$2:$DA$179</c:f>
              <c:numCache>
                <c:formatCode>0.00</c:formatCode>
                <c:ptCount val="178"/>
                <c:pt idx="149">
                  <c:v>3.9</c:v>
                </c:pt>
                <c:pt idx="150">
                  <c:v>5.8</c:v>
                </c:pt>
                <c:pt idx="151">
                  <c:v>12.08</c:v>
                </c:pt>
                <c:pt idx="152">
                  <c:v>13.63</c:v>
                </c:pt>
                <c:pt idx="153">
                  <c:v>14.4</c:v>
                </c:pt>
                <c:pt idx="154">
                  <c:v>6.46</c:v>
                </c:pt>
                <c:pt idx="155">
                  <c:v>10.53</c:v>
                </c:pt>
                <c:pt idx="156">
                  <c:v>10.88</c:v>
                </c:pt>
                <c:pt idx="157">
                  <c:v>20.29</c:v>
                </c:pt>
                <c:pt idx="158">
                  <c:v>27.29</c:v>
                </c:pt>
                <c:pt idx="159">
                  <c:v>31.13</c:v>
                </c:pt>
                <c:pt idx="163">
                  <c:v>34.35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7-8BCC-422E-A770-5B53A15FF257}"/>
            </c:ext>
          </c:extLst>
        </c:ser>
        <c:ser>
          <c:idx val="104"/>
          <c:order val="104"/>
          <c:tx>
            <c:strRef>
              <c:f>Sheet1!$DB$1</c:f>
              <c:strCache>
                <c:ptCount val="1"/>
                <c:pt idx="0">
                  <c:v>Rf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Sheet1!$DB$2:$DB$179</c:f>
              <c:numCache>
                <c:formatCode>0.00</c:formatCode>
                <c:ptCount val="178"/>
                <c:pt idx="149">
                  <c:v>0.01</c:v>
                </c:pt>
                <c:pt idx="150">
                  <c:v>0.01</c:v>
                </c:pt>
                <c:pt idx="151">
                  <c:v>10.11</c:v>
                </c:pt>
                <c:pt idx="152">
                  <c:v>0.06</c:v>
                </c:pt>
                <c:pt idx="153">
                  <c:v>10.63</c:v>
                </c:pt>
                <c:pt idx="154">
                  <c:v>0.12</c:v>
                </c:pt>
                <c:pt idx="155">
                  <c:v>10.31</c:v>
                </c:pt>
                <c:pt idx="156">
                  <c:v>0.21</c:v>
                </c:pt>
                <c:pt idx="157">
                  <c:v>20.02</c:v>
                </c:pt>
                <c:pt idx="158">
                  <c:v>10.220000000000001</c:v>
                </c:pt>
                <c:pt idx="159">
                  <c:v>21.7</c:v>
                </c:pt>
                <c:pt idx="160">
                  <c:v>30</c:v>
                </c:pt>
                <c:pt idx="161">
                  <c:v>20</c:v>
                </c:pt>
                <c:pt idx="162">
                  <c:v>33.909999999999997</c:v>
                </c:pt>
                <c:pt idx="163">
                  <c:v>30.13</c:v>
                </c:pt>
                <c:pt idx="16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8-8BCC-422E-A770-5B53A15FF257}"/>
            </c:ext>
          </c:extLst>
        </c:ser>
        <c:ser>
          <c:idx val="105"/>
          <c:order val="105"/>
          <c:tx>
            <c:strRef>
              <c:f>Sheet1!$DC$1</c:f>
              <c:strCache>
                <c:ptCount val="1"/>
                <c:pt idx="0">
                  <c:v>Db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Sheet1!$DC$2:$DC$179</c:f>
              <c:numCache>
                <c:formatCode>0.00</c:formatCode>
                <c:ptCount val="178"/>
                <c:pt idx="150">
                  <c:v>10.130000000000001</c:v>
                </c:pt>
                <c:pt idx="151">
                  <c:v>10.16</c:v>
                </c:pt>
                <c:pt idx="152">
                  <c:v>10.09</c:v>
                </c:pt>
                <c:pt idx="153">
                  <c:v>10.6</c:v>
                </c:pt>
                <c:pt idx="154">
                  <c:v>5.0999999999999996</c:v>
                </c:pt>
                <c:pt idx="155">
                  <c:v>10.09</c:v>
                </c:pt>
                <c:pt idx="156">
                  <c:v>10.6</c:v>
                </c:pt>
                <c:pt idx="157">
                  <c:v>15.76</c:v>
                </c:pt>
                <c:pt idx="158">
                  <c:v>14.9</c:v>
                </c:pt>
                <c:pt idx="161">
                  <c:v>20.059999999999999</c:v>
                </c:pt>
                <c:pt idx="162">
                  <c:v>31.57</c:v>
                </c:pt>
                <c:pt idx="163">
                  <c:v>40.47</c:v>
                </c:pt>
                <c:pt idx="165">
                  <c:v>30.04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9-8BCC-422E-A770-5B53A15FF257}"/>
            </c:ext>
          </c:extLst>
        </c:ser>
        <c:ser>
          <c:idx val="106"/>
          <c:order val="106"/>
          <c:tx>
            <c:strRef>
              <c:f>Sheet1!$DD$1</c:f>
              <c:strCache>
                <c:ptCount val="1"/>
                <c:pt idx="0">
                  <c:v>Sg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Sheet1!$DD$2:$DD$179</c:f>
              <c:numCache>
                <c:formatCode>0.00</c:formatCode>
                <c:ptCount val="178"/>
                <c:pt idx="152">
                  <c:v>0.03</c:v>
                </c:pt>
                <c:pt idx="153">
                  <c:v>5.8</c:v>
                </c:pt>
                <c:pt idx="154">
                  <c:v>0.04</c:v>
                </c:pt>
                <c:pt idx="155">
                  <c:v>2.2999999999999998</c:v>
                </c:pt>
                <c:pt idx="156">
                  <c:v>0.08</c:v>
                </c:pt>
                <c:pt idx="157">
                  <c:v>10</c:v>
                </c:pt>
                <c:pt idx="158">
                  <c:v>0.37</c:v>
                </c:pt>
                <c:pt idx="159">
                  <c:v>11.24</c:v>
                </c:pt>
                <c:pt idx="160">
                  <c:v>3.6</c:v>
                </c:pt>
                <c:pt idx="161">
                  <c:v>20.07</c:v>
                </c:pt>
                <c:pt idx="163">
                  <c:v>20.36</c:v>
                </c:pt>
                <c:pt idx="165">
                  <c:v>20.239999999999998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A-8BCC-422E-A770-5B53A15FF257}"/>
            </c:ext>
          </c:extLst>
        </c:ser>
        <c:ser>
          <c:idx val="107"/>
          <c:order val="107"/>
          <c:tx>
            <c:strRef>
              <c:f>Sheet1!$DE$1</c:f>
              <c:strCache>
                <c:ptCount val="1"/>
                <c:pt idx="0">
                  <c:v>Bh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Sheet1!$DE$2:$DE$179</c:f>
              <c:numCache>
                <c:formatCode>0.00</c:formatCode>
                <c:ptCount val="178"/>
                <c:pt idx="153">
                  <c:v>0.41</c:v>
                </c:pt>
                <c:pt idx="154">
                  <c:v>0.12</c:v>
                </c:pt>
                <c:pt idx="155">
                  <c:v>0.84</c:v>
                </c:pt>
                <c:pt idx="157">
                  <c:v>10.01</c:v>
                </c:pt>
                <c:pt idx="158">
                  <c:v>10.029999999999999</c:v>
                </c:pt>
                <c:pt idx="159">
                  <c:v>10.25</c:v>
                </c:pt>
                <c:pt idx="160">
                  <c:v>13.56</c:v>
                </c:pt>
                <c:pt idx="163">
                  <c:v>20.47</c:v>
                </c:pt>
                <c:pt idx="164">
                  <c:v>10.08</c:v>
                </c:pt>
                <c:pt idx="165">
                  <c:v>11.32</c:v>
                </c:pt>
                <c:pt idx="167">
                  <c:v>18.98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B-8BCC-422E-A770-5B53A15FF257}"/>
            </c:ext>
          </c:extLst>
        </c:ser>
        <c:ser>
          <c:idx val="108"/>
          <c:order val="108"/>
          <c:tx>
            <c:strRef>
              <c:f>Sheet1!$DF$1</c:f>
              <c:strCache>
                <c:ptCount val="1"/>
                <c:pt idx="0">
                  <c:v>Hs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val>
            <c:numRef>
              <c:f>Sheet1!$DF$2:$DF$179</c:f>
              <c:numCache>
                <c:formatCode>0.00</c:formatCode>
                <c:ptCount val="178"/>
                <c:pt idx="155">
                  <c:v>0.01</c:v>
                </c:pt>
                <c:pt idx="156">
                  <c:v>0.01</c:v>
                </c:pt>
                <c:pt idx="157">
                  <c:v>0.02</c:v>
                </c:pt>
                <c:pt idx="158">
                  <c:v>0.03</c:v>
                </c:pt>
                <c:pt idx="159">
                  <c:v>0.55000000000000004</c:v>
                </c:pt>
                <c:pt idx="160">
                  <c:v>10.07</c:v>
                </c:pt>
                <c:pt idx="161">
                  <c:v>14.4</c:v>
                </c:pt>
                <c:pt idx="162">
                  <c:v>10.44</c:v>
                </c:pt>
                <c:pt idx="163">
                  <c:v>10.51</c:v>
                </c:pt>
                <c:pt idx="165">
                  <c:v>7.6</c:v>
                </c:pt>
                <c:pt idx="167">
                  <c:v>2.9</c:v>
                </c:pt>
                <c:pt idx="169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C-8BCC-422E-A770-5B53A15FF257}"/>
            </c:ext>
          </c:extLst>
        </c:ser>
        <c:ser>
          <c:idx val="109"/>
          <c:order val="109"/>
          <c:tx>
            <c:strRef>
              <c:f>Sheet1!$DG$1</c:f>
              <c:strCache>
                <c:ptCount val="1"/>
                <c:pt idx="0">
                  <c:v>Mt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val>
            <c:numRef>
              <c:f>Sheet1!$DG$2:$DG$179</c:f>
              <c:numCache>
                <c:formatCode>0.00</c:formatCode>
                <c:ptCount val="178"/>
                <c:pt idx="157">
                  <c:v>0.01</c:v>
                </c:pt>
                <c:pt idx="159">
                  <c:v>0.21</c:v>
                </c:pt>
                <c:pt idx="161">
                  <c:v>5.7</c:v>
                </c:pt>
                <c:pt idx="165">
                  <c:v>4.5</c:v>
                </c:pt>
                <c:pt idx="166">
                  <c:v>0.1</c:v>
                </c:pt>
                <c:pt idx="167">
                  <c:v>7.2</c:v>
                </c:pt>
                <c:pt idx="168">
                  <c:v>0.05</c:v>
                </c:pt>
                <c:pt idx="169">
                  <c:v>11.12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D-8BCC-422E-A770-5B53A15FF257}"/>
            </c:ext>
          </c:extLst>
        </c:ser>
        <c:ser>
          <c:idx val="110"/>
          <c:order val="110"/>
          <c:tx>
            <c:strRef>
              <c:f>Sheet1!$DH$1</c:f>
              <c:strCache>
                <c:ptCount val="1"/>
                <c:pt idx="0">
                  <c:v>Ds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val>
            <c:numRef>
              <c:f>Sheet1!$DH$2:$DH$179</c:f>
              <c:numCache>
                <c:formatCode>0.00</c:formatCode>
                <c:ptCount val="178"/>
                <c:pt idx="157">
                  <c:v>0.01</c:v>
                </c:pt>
                <c:pt idx="159">
                  <c:v>0.01</c:v>
                </c:pt>
                <c:pt idx="160">
                  <c:v>0.01</c:v>
                </c:pt>
                <c:pt idx="161">
                  <c:v>2</c:v>
                </c:pt>
                <c:pt idx="163">
                  <c:v>0.01</c:v>
                </c:pt>
                <c:pt idx="167">
                  <c:v>0.04</c:v>
                </c:pt>
                <c:pt idx="169">
                  <c:v>1.8</c:v>
                </c:pt>
                <c:pt idx="171">
                  <c:v>11.46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E-8BCC-422E-A770-5B53A15FF257}"/>
            </c:ext>
          </c:extLst>
        </c:ser>
        <c:ser>
          <c:idx val="111"/>
          <c:order val="111"/>
          <c:tx>
            <c:strRef>
              <c:f>Sheet1!$DI$1</c:f>
              <c:strCache>
                <c:ptCount val="1"/>
                <c:pt idx="0">
                  <c:v>Rg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val>
            <c:numRef>
              <c:f>Sheet1!$DI$2:$DI$179</c:f>
              <c:numCache>
                <c:formatCode>0.00</c:formatCode>
                <c:ptCount val="178"/>
                <c:pt idx="161">
                  <c:v>0.02</c:v>
                </c:pt>
                <c:pt idx="162">
                  <c:v>0.05</c:v>
                </c:pt>
                <c:pt idx="163">
                  <c:v>0.06</c:v>
                </c:pt>
                <c:pt idx="164">
                  <c:v>0.1</c:v>
                </c:pt>
                <c:pt idx="165">
                  <c:v>1</c:v>
                </c:pt>
                <c:pt idx="166">
                  <c:v>10</c:v>
                </c:pt>
                <c:pt idx="167">
                  <c:v>0.04</c:v>
                </c:pt>
                <c:pt idx="168">
                  <c:v>1.7</c:v>
                </c:pt>
                <c:pt idx="169">
                  <c:v>10.44</c:v>
                </c:pt>
                <c:pt idx="170">
                  <c:v>12.71</c:v>
                </c:pt>
                <c:pt idx="171">
                  <c:v>20.190000000000001</c:v>
                </c:pt>
                <c:pt idx="172">
                  <c:v>21.53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F-8BCC-422E-A770-5B53A15FF257}"/>
            </c:ext>
          </c:extLst>
        </c:ser>
        <c:ser>
          <c:idx val="112"/>
          <c:order val="112"/>
          <c:tx>
            <c:strRef>
              <c:f>Sheet1!$DJ$1</c:f>
              <c:strCache>
                <c:ptCount val="1"/>
                <c:pt idx="0">
                  <c:v>Cn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val>
            <c:numRef>
              <c:f>Sheet1!$DJ$2:$DJ$179</c:f>
              <c:numCache>
                <c:formatCode>0.00</c:formatCode>
                <c:ptCount val="178"/>
                <c:pt idx="165">
                  <c:v>0.01</c:v>
                </c:pt>
                <c:pt idx="166">
                  <c:v>0.1</c:v>
                </c:pt>
                <c:pt idx="167">
                  <c:v>1</c:v>
                </c:pt>
                <c:pt idx="168">
                  <c:v>10</c:v>
                </c:pt>
                <c:pt idx="169">
                  <c:v>1</c:v>
                </c:pt>
                <c:pt idx="170">
                  <c:v>0.01</c:v>
                </c:pt>
                <c:pt idx="171">
                  <c:v>10.51</c:v>
                </c:pt>
                <c:pt idx="172">
                  <c:v>0.97</c:v>
                </c:pt>
                <c:pt idx="173">
                  <c:v>14.75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0-8BCC-422E-A770-5B53A15FF257}"/>
            </c:ext>
          </c:extLst>
        </c:ser>
        <c:ser>
          <c:idx val="113"/>
          <c:order val="113"/>
          <c:tx>
            <c:strRef>
              <c:f>Sheet1!$DK$1</c:f>
              <c:strCache>
                <c:ptCount val="1"/>
                <c:pt idx="0">
                  <c:v>Uut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val>
            <c:numRef>
              <c:f>Sheet1!$DK$2:$DK$179</c:f>
              <c:numCache>
                <c:formatCode>0.00</c:formatCode>
                <c:ptCount val="178"/>
                <c:pt idx="165">
                  <c:v>0.01</c:v>
                </c:pt>
                <c:pt idx="169">
                  <c:v>0.73</c:v>
                </c:pt>
                <c:pt idx="170">
                  <c:v>1</c:v>
                </c:pt>
                <c:pt idx="171">
                  <c:v>4.8</c:v>
                </c:pt>
                <c:pt idx="172">
                  <c:v>10.76</c:v>
                </c:pt>
                <c:pt idx="173">
                  <c:v>13.15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1-8BCC-422E-A770-5B53A15FF257}"/>
            </c:ext>
          </c:extLst>
        </c:ser>
        <c:ser>
          <c:idx val="114"/>
          <c:order val="114"/>
          <c:tx>
            <c:strRef>
              <c:f>Sheet1!$DL$1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val>
            <c:numRef>
              <c:f>Sheet1!$DL$2:$DL$179</c:f>
              <c:numCache>
                <c:formatCode>0.00</c:formatCode>
                <c:ptCount val="178"/>
                <c:pt idx="170">
                  <c:v>0.01</c:v>
                </c:pt>
                <c:pt idx="171">
                  <c:v>1.25</c:v>
                </c:pt>
                <c:pt idx="172">
                  <c:v>1.3</c:v>
                </c:pt>
                <c:pt idx="173">
                  <c:v>5.0999999999999996</c:v>
                </c:pt>
                <c:pt idx="174">
                  <c:v>8</c:v>
                </c:pt>
                <c:pt idx="175">
                  <c:v>10.27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2-8BCC-422E-A770-5B53A15FF257}"/>
            </c:ext>
          </c:extLst>
        </c:ser>
        <c:ser>
          <c:idx val="115"/>
          <c:order val="115"/>
          <c:tx>
            <c:strRef>
              <c:f>Sheet1!$DM$1</c:f>
              <c:strCache>
                <c:ptCount val="1"/>
                <c:pt idx="0">
                  <c:v>Uup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val>
            <c:numRef>
              <c:f>Sheet1!$DM$2:$DM$179</c:f>
              <c:numCache>
                <c:formatCode>0.00</c:formatCode>
                <c:ptCount val="178"/>
                <c:pt idx="172">
                  <c:v>0.32</c:v>
                </c:pt>
                <c:pt idx="173">
                  <c:v>0.87</c:v>
                </c:pt>
                <c:pt idx="174">
                  <c:v>2.2000000000000002</c:v>
                </c:pt>
                <c:pt idx="175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3-8BCC-422E-A770-5B53A15FF257}"/>
            </c:ext>
          </c:extLst>
        </c:ser>
        <c:ser>
          <c:idx val="116"/>
          <c:order val="116"/>
          <c:tx>
            <c:strRef>
              <c:f>Sheet1!$DN$1</c:f>
              <c:strCache>
                <c:ptCount val="1"/>
                <c:pt idx="0">
                  <c:v>Lv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val>
            <c:numRef>
              <c:f>Sheet1!$DN$2:$DN$179</c:f>
              <c:numCache>
                <c:formatCode>0.00</c:formatCode>
                <c:ptCount val="178"/>
                <c:pt idx="173">
                  <c:v>0.1</c:v>
                </c:pt>
                <c:pt idx="174">
                  <c:v>0.15</c:v>
                </c:pt>
                <c:pt idx="175">
                  <c:v>0.06</c:v>
                </c:pt>
                <c:pt idx="176">
                  <c:v>0.18</c:v>
                </c:pt>
                <c:pt idx="177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4-8BCC-422E-A770-5B53A15FF257}"/>
            </c:ext>
          </c:extLst>
        </c:ser>
        <c:ser>
          <c:idx val="117"/>
          <c:order val="117"/>
          <c:tx>
            <c:strRef>
              <c:f>Sheet1!$DO$1</c:f>
              <c:strCache>
                <c:ptCount val="1"/>
                <c:pt idx="0">
                  <c:v>Uus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val>
            <c:numRef>
              <c:f>Sheet1!$DO$2:$DO$179</c:f>
              <c:numCache>
                <c:formatCode>0.00</c:formatCode>
                <c:ptCount val="178"/>
                <c:pt idx="176">
                  <c:v>0.22</c:v>
                </c:pt>
                <c:pt idx="177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5-8BCC-422E-A770-5B53A15FF257}"/>
            </c:ext>
          </c:extLst>
        </c:ser>
        <c:ser>
          <c:idx val="118"/>
          <c:order val="118"/>
          <c:tx>
            <c:strRef>
              <c:f>Sheet1!$DP$1</c:f>
              <c:strCache>
                <c:ptCount val="1"/>
                <c:pt idx="0">
                  <c:v>Uuo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val>
            <c:numRef>
              <c:f>Sheet1!$DP$2:$DP$179</c:f>
              <c:numCache>
                <c:formatCode>0.00</c:formatCode>
                <c:ptCount val="178"/>
                <c:pt idx="176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8BCC-422E-A770-5B53A15FF257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190917248"/>
        <c:axId val="190919040"/>
        <c:axId val="190616896"/>
      </c:surface3DChart>
      <c:catAx>
        <c:axId val="1909172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0919040"/>
        <c:crosses val="autoZero"/>
        <c:auto val="1"/>
        <c:lblAlgn val="ctr"/>
        <c:lblOffset val="100"/>
        <c:noMultiLvlLbl val="0"/>
      </c:catAx>
      <c:valAx>
        <c:axId val="19091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0917248"/>
        <c:crosses val="autoZero"/>
        <c:crossBetween val="midCat"/>
      </c:valAx>
      <c:serAx>
        <c:axId val="1906168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0919040"/>
        <c:crosses val="autoZero"/>
      </c:serAx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47625</xdr:rowOff>
    </xdr:from>
    <xdr:to>
      <xdr:col>11</xdr:col>
      <xdr:colOff>142874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P211" totalsRowShown="0" headerRowDxfId="0">
  <autoFilter ref="A1:DP211" xr:uid="{00000000-0009-0000-0100-000001000000}"/>
  <tableColumns count="120">
    <tableColumn id="1" xr3:uid="{00000000-0010-0000-0000-000001000000}" name="Column1"/>
    <tableColumn id="2" xr3:uid="{00000000-0010-0000-0000-000002000000}" name="n"/>
    <tableColumn id="3" xr3:uid="{00000000-0010-0000-0000-000003000000}" name="H"/>
    <tableColumn id="4" xr3:uid="{00000000-0010-0000-0000-000004000000}" name="He"/>
    <tableColumn id="5" xr3:uid="{00000000-0010-0000-0000-000005000000}" name="Li"/>
    <tableColumn id="6" xr3:uid="{00000000-0010-0000-0000-000006000000}" name="Be"/>
    <tableColumn id="7" xr3:uid="{00000000-0010-0000-0000-000007000000}" name="B"/>
    <tableColumn id="8" xr3:uid="{00000000-0010-0000-0000-000008000000}" name="C"/>
    <tableColumn id="9" xr3:uid="{00000000-0010-0000-0000-000009000000}" name="N2"/>
    <tableColumn id="10" xr3:uid="{00000000-0010-0000-0000-00000A000000}" name="O"/>
    <tableColumn id="11" xr3:uid="{00000000-0010-0000-0000-00000B000000}" name="F"/>
    <tableColumn id="12" xr3:uid="{00000000-0010-0000-0000-00000C000000}" name="Ne"/>
    <tableColumn id="13" xr3:uid="{00000000-0010-0000-0000-00000D000000}" name="Na"/>
    <tableColumn id="14" xr3:uid="{00000000-0010-0000-0000-00000E000000}" name="Mg"/>
    <tableColumn id="15" xr3:uid="{00000000-0010-0000-0000-00000F000000}" name="Al"/>
    <tableColumn id="16" xr3:uid="{00000000-0010-0000-0000-000010000000}" name="Si"/>
    <tableColumn id="17" xr3:uid="{00000000-0010-0000-0000-000011000000}" name="P"/>
    <tableColumn id="18" xr3:uid="{00000000-0010-0000-0000-000012000000}" name="S"/>
    <tableColumn id="19" xr3:uid="{00000000-0010-0000-0000-000013000000}" name="Cl"/>
    <tableColumn id="20" xr3:uid="{00000000-0010-0000-0000-000014000000}" name="Ar"/>
    <tableColumn id="21" xr3:uid="{00000000-0010-0000-0000-000015000000}" name="K"/>
    <tableColumn id="22" xr3:uid="{00000000-0010-0000-0000-000016000000}" name="Ca"/>
    <tableColumn id="23" xr3:uid="{00000000-0010-0000-0000-000017000000}" name="Sc"/>
    <tableColumn id="24" xr3:uid="{00000000-0010-0000-0000-000018000000}" name="Ti"/>
    <tableColumn id="25" xr3:uid="{00000000-0010-0000-0000-000019000000}" name="V"/>
    <tableColumn id="26" xr3:uid="{00000000-0010-0000-0000-00001A000000}" name="Cr"/>
    <tableColumn id="27" xr3:uid="{00000000-0010-0000-0000-00001B000000}" name="Mn"/>
    <tableColumn id="28" xr3:uid="{00000000-0010-0000-0000-00001C000000}" name="Fe"/>
    <tableColumn id="29" xr3:uid="{00000000-0010-0000-0000-00001D000000}" name="Co"/>
    <tableColumn id="30" xr3:uid="{00000000-0010-0000-0000-00001E000000}" name="Ni"/>
    <tableColumn id="31" xr3:uid="{00000000-0010-0000-0000-00001F000000}" name="Cu"/>
    <tableColumn id="32" xr3:uid="{00000000-0010-0000-0000-000020000000}" name="Zn"/>
    <tableColumn id="33" xr3:uid="{00000000-0010-0000-0000-000021000000}" name="Ga"/>
    <tableColumn id="34" xr3:uid="{00000000-0010-0000-0000-000022000000}" name="Ge"/>
    <tableColumn id="35" xr3:uid="{00000000-0010-0000-0000-000023000000}" name="As"/>
    <tableColumn id="36" xr3:uid="{00000000-0010-0000-0000-000024000000}" name="Se"/>
    <tableColumn id="37" xr3:uid="{00000000-0010-0000-0000-000025000000}" name="Br"/>
    <tableColumn id="38" xr3:uid="{00000000-0010-0000-0000-000026000000}" name="Kr"/>
    <tableColumn id="39" xr3:uid="{00000000-0010-0000-0000-000027000000}" name="Rb"/>
    <tableColumn id="40" xr3:uid="{00000000-0010-0000-0000-000028000000}" name="Sr"/>
    <tableColumn id="41" xr3:uid="{00000000-0010-0000-0000-000029000000}" name="Y"/>
    <tableColumn id="42" xr3:uid="{00000000-0010-0000-0000-00002A000000}" name="Zr"/>
    <tableColumn id="43" xr3:uid="{00000000-0010-0000-0000-00002B000000}" name="Nb"/>
    <tableColumn id="44" xr3:uid="{00000000-0010-0000-0000-00002C000000}" name="Mo"/>
    <tableColumn id="45" xr3:uid="{00000000-0010-0000-0000-00002D000000}" name="Tc"/>
    <tableColumn id="46" xr3:uid="{00000000-0010-0000-0000-00002E000000}" name="Ru"/>
    <tableColumn id="47" xr3:uid="{00000000-0010-0000-0000-00002F000000}" name="Rh"/>
    <tableColumn id="48" xr3:uid="{00000000-0010-0000-0000-000030000000}" name="Pd"/>
    <tableColumn id="49" xr3:uid="{00000000-0010-0000-0000-000031000000}" name="Ag"/>
    <tableColumn id="50" xr3:uid="{00000000-0010-0000-0000-000032000000}" name="Cd"/>
    <tableColumn id="51" xr3:uid="{00000000-0010-0000-0000-000033000000}" name="In"/>
    <tableColumn id="52" xr3:uid="{00000000-0010-0000-0000-000034000000}" name="Sn"/>
    <tableColumn id="53" xr3:uid="{00000000-0010-0000-0000-000035000000}" name="Sb"/>
    <tableColumn id="54" xr3:uid="{00000000-0010-0000-0000-000036000000}" name="Te"/>
    <tableColumn id="55" xr3:uid="{00000000-0010-0000-0000-000037000000}" name="I"/>
    <tableColumn id="56" xr3:uid="{00000000-0010-0000-0000-000038000000}" name="Xe"/>
    <tableColumn id="57" xr3:uid="{00000000-0010-0000-0000-000039000000}" name="Cs"/>
    <tableColumn id="58" xr3:uid="{00000000-0010-0000-0000-00003A000000}" name="Ba"/>
    <tableColumn id="59" xr3:uid="{00000000-0010-0000-0000-00003B000000}" name="La"/>
    <tableColumn id="60" xr3:uid="{00000000-0010-0000-0000-00003C000000}" name="Ce"/>
    <tableColumn id="61" xr3:uid="{00000000-0010-0000-0000-00003D000000}" name="Pr"/>
    <tableColumn id="62" xr3:uid="{00000000-0010-0000-0000-00003E000000}" name="Nd"/>
    <tableColumn id="63" xr3:uid="{00000000-0010-0000-0000-00003F000000}" name="Pm"/>
    <tableColumn id="64" xr3:uid="{00000000-0010-0000-0000-000040000000}" name="Sm"/>
    <tableColumn id="65" xr3:uid="{00000000-0010-0000-0000-000041000000}" name="Eu"/>
    <tableColumn id="66" xr3:uid="{00000000-0010-0000-0000-000042000000}" name="Gd"/>
    <tableColumn id="67" xr3:uid="{00000000-0010-0000-0000-000043000000}" name="Tb"/>
    <tableColumn id="68" xr3:uid="{00000000-0010-0000-0000-000044000000}" name="Dy"/>
    <tableColumn id="69" xr3:uid="{00000000-0010-0000-0000-000045000000}" name="Ho"/>
    <tableColumn id="70" xr3:uid="{00000000-0010-0000-0000-000046000000}" name="Er"/>
    <tableColumn id="71" xr3:uid="{00000000-0010-0000-0000-000047000000}" name="Tm"/>
    <tableColumn id="72" xr3:uid="{00000000-0010-0000-0000-000048000000}" name="Yb"/>
    <tableColumn id="73" xr3:uid="{00000000-0010-0000-0000-000049000000}" name="Lu"/>
    <tableColumn id="74" xr3:uid="{00000000-0010-0000-0000-00004A000000}" name="Hf"/>
    <tableColumn id="75" xr3:uid="{00000000-0010-0000-0000-00004B000000}" name="Ta"/>
    <tableColumn id="76" xr3:uid="{00000000-0010-0000-0000-00004C000000}" name="W"/>
    <tableColumn id="77" xr3:uid="{00000000-0010-0000-0000-00004D000000}" name="Re"/>
    <tableColumn id="78" xr3:uid="{00000000-0010-0000-0000-00004E000000}" name="Os"/>
    <tableColumn id="79" xr3:uid="{00000000-0010-0000-0000-00004F000000}" name="Ir"/>
    <tableColumn id="80" xr3:uid="{00000000-0010-0000-0000-000050000000}" name="Pt"/>
    <tableColumn id="81" xr3:uid="{00000000-0010-0000-0000-000051000000}" name="Au"/>
    <tableColumn id="82" xr3:uid="{00000000-0010-0000-0000-000052000000}" name="Hg"/>
    <tableColumn id="83" xr3:uid="{00000000-0010-0000-0000-000053000000}" name="Tl"/>
    <tableColumn id="84" xr3:uid="{00000000-0010-0000-0000-000054000000}" name="Pb"/>
    <tableColumn id="85" xr3:uid="{00000000-0010-0000-0000-000055000000}" name="Bi"/>
    <tableColumn id="86" xr3:uid="{00000000-0010-0000-0000-000056000000}" name="Po"/>
    <tableColumn id="87" xr3:uid="{00000000-0010-0000-0000-000057000000}" name="At"/>
    <tableColumn id="88" xr3:uid="{00000000-0010-0000-0000-000058000000}" name="Rn"/>
    <tableColumn id="89" xr3:uid="{00000000-0010-0000-0000-000059000000}" name="Fr"/>
    <tableColumn id="90" xr3:uid="{00000000-0010-0000-0000-00005A000000}" name="Ra"/>
    <tableColumn id="91" xr3:uid="{00000000-0010-0000-0000-00005B000000}" name="Ac"/>
    <tableColumn id="92" xr3:uid="{00000000-0010-0000-0000-00005C000000}" name="Th"/>
    <tableColumn id="93" xr3:uid="{00000000-0010-0000-0000-00005D000000}" name="Pa"/>
    <tableColumn id="94" xr3:uid="{00000000-0010-0000-0000-00005E000000}" name="U"/>
    <tableColumn id="95" xr3:uid="{00000000-0010-0000-0000-00005F000000}" name="Np"/>
    <tableColumn id="96" xr3:uid="{00000000-0010-0000-0000-000060000000}" name="Pu"/>
    <tableColumn id="97" xr3:uid="{00000000-0010-0000-0000-000061000000}" name="Am"/>
    <tableColumn id="98" xr3:uid="{00000000-0010-0000-0000-000062000000}" name="Cm"/>
    <tableColumn id="99" xr3:uid="{00000000-0010-0000-0000-000063000000}" name="Bk"/>
    <tableColumn id="100" xr3:uid="{00000000-0010-0000-0000-000064000000}" name="Cf"/>
    <tableColumn id="101" xr3:uid="{00000000-0010-0000-0000-000065000000}" name="Es"/>
    <tableColumn id="102" xr3:uid="{00000000-0010-0000-0000-000066000000}" name="Fm"/>
    <tableColumn id="103" xr3:uid="{00000000-0010-0000-0000-000067000000}" name="Md"/>
    <tableColumn id="104" xr3:uid="{00000000-0010-0000-0000-000068000000}" name="No"/>
    <tableColumn id="105" xr3:uid="{00000000-0010-0000-0000-000069000000}" name="Lr"/>
    <tableColumn id="106" xr3:uid="{00000000-0010-0000-0000-00006A000000}" name="Rf"/>
    <tableColumn id="107" xr3:uid="{00000000-0010-0000-0000-00006B000000}" name="Db"/>
    <tableColumn id="108" xr3:uid="{00000000-0010-0000-0000-00006C000000}" name="Sg"/>
    <tableColumn id="109" xr3:uid="{00000000-0010-0000-0000-00006D000000}" name="Bh"/>
    <tableColumn id="110" xr3:uid="{00000000-0010-0000-0000-00006E000000}" name="Hs"/>
    <tableColumn id="111" xr3:uid="{00000000-0010-0000-0000-00006F000000}" name="Mt"/>
    <tableColumn id="112" xr3:uid="{00000000-0010-0000-0000-000070000000}" name="Ds"/>
    <tableColumn id="113" xr3:uid="{00000000-0010-0000-0000-000071000000}" name="Rg"/>
    <tableColumn id="114" xr3:uid="{00000000-0010-0000-0000-000072000000}" name="Cn"/>
    <tableColumn id="115" xr3:uid="{00000000-0010-0000-0000-000073000000}" name="Uut"/>
    <tableColumn id="116" xr3:uid="{00000000-0010-0000-0000-000074000000}" name="Fl"/>
    <tableColumn id="117" xr3:uid="{00000000-0010-0000-0000-000075000000}" name="Uup"/>
    <tableColumn id="118" xr3:uid="{00000000-0010-0000-0000-000076000000}" name="Lv"/>
    <tableColumn id="119" xr3:uid="{00000000-0010-0000-0000-000077000000}" name="Uus"/>
    <tableColumn id="120" xr3:uid="{00000000-0010-0000-0000-000078000000}" name="Uu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300"/>
  <sheetViews>
    <sheetView topLeftCell="A87" zoomScale="18" zoomScaleNormal="18" workbookViewId="0">
      <selection activeCell="CG97" sqref="CG97"/>
    </sheetView>
  </sheetViews>
  <sheetFormatPr baseColWidth="10" defaultColWidth="10.26171875" defaultRowHeight="42.75" customHeight="1" x14ac:dyDescent="0.55000000000000004"/>
  <cols>
    <col min="1" max="1" width="18.41796875" style="19" customWidth="1"/>
    <col min="2" max="13" width="10.26171875" style="18"/>
    <col min="14" max="15" width="10.26171875" style="18" customWidth="1"/>
    <col min="16" max="16" width="10.26171875" style="18"/>
    <col min="17" max="17" width="10.26171875" style="18" customWidth="1"/>
    <col min="18" max="116" width="10.26171875" style="18"/>
    <col min="117" max="117" width="10.578125" style="18" customWidth="1"/>
    <col min="118" max="119" width="10.26171875" style="18"/>
    <col min="120" max="120" width="10.578125" style="18" customWidth="1"/>
    <col min="121" max="16384" width="10.26171875" style="18"/>
  </cols>
  <sheetData>
    <row r="1" spans="1:120" ht="42.75" customHeight="1" x14ac:dyDescent="0.55000000000000004">
      <c r="A1" s="11" t="s">
        <v>148</v>
      </c>
      <c r="B1" s="8" t="s">
        <v>117</v>
      </c>
      <c r="C1" s="8" t="s">
        <v>4</v>
      </c>
      <c r="D1" s="8" t="s">
        <v>5</v>
      </c>
      <c r="E1" s="8" t="s">
        <v>6</v>
      </c>
      <c r="F1" s="8" t="s">
        <v>7</v>
      </c>
      <c r="G1" s="8" t="s">
        <v>2</v>
      </c>
      <c r="H1" s="8" t="s">
        <v>3</v>
      </c>
      <c r="I1" s="8" t="s">
        <v>149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21</v>
      </c>
      <c r="X1" s="8" t="s">
        <v>22</v>
      </c>
      <c r="Y1" s="8" t="s">
        <v>23</v>
      </c>
      <c r="Z1" s="8" t="s">
        <v>24</v>
      </c>
      <c r="AA1" s="8" t="s">
        <v>25</v>
      </c>
      <c r="AB1" s="8" t="s">
        <v>26</v>
      </c>
      <c r="AC1" s="8" t="s">
        <v>27</v>
      </c>
      <c r="AD1" s="8" t="s">
        <v>28</v>
      </c>
      <c r="AE1" s="8" t="s">
        <v>29</v>
      </c>
      <c r="AF1" s="8" t="s">
        <v>30</v>
      </c>
      <c r="AG1" s="8" t="s">
        <v>31</v>
      </c>
      <c r="AH1" s="8" t="s">
        <v>32</v>
      </c>
      <c r="AI1" s="8" t="s">
        <v>33</v>
      </c>
      <c r="AJ1" s="8" t="s">
        <v>34</v>
      </c>
      <c r="AK1" s="8" t="s">
        <v>35</v>
      </c>
      <c r="AL1" s="8" t="s">
        <v>36</v>
      </c>
      <c r="AM1" s="8" t="s">
        <v>37</v>
      </c>
      <c r="AN1" s="8" t="s">
        <v>38</v>
      </c>
      <c r="AO1" s="8" t="s">
        <v>0</v>
      </c>
      <c r="AP1" s="8" t="s">
        <v>39</v>
      </c>
      <c r="AQ1" s="8" t="s">
        <v>40</v>
      </c>
      <c r="AR1" s="8" t="s">
        <v>41</v>
      </c>
      <c r="AS1" s="8" t="s">
        <v>42</v>
      </c>
      <c r="AT1" s="8" t="s">
        <v>43</v>
      </c>
      <c r="AU1" s="8" t="s">
        <v>44</v>
      </c>
      <c r="AV1" s="8" t="s">
        <v>45</v>
      </c>
      <c r="AW1" s="8" t="s">
        <v>46</v>
      </c>
      <c r="AX1" s="8" t="s">
        <v>47</v>
      </c>
      <c r="AY1" s="8" t="s">
        <v>48</v>
      </c>
      <c r="AZ1" s="8" t="s">
        <v>49</v>
      </c>
      <c r="BA1" s="8" t="s">
        <v>50</v>
      </c>
      <c r="BB1" s="8" t="s">
        <v>51</v>
      </c>
      <c r="BC1" s="8" t="s">
        <v>52</v>
      </c>
      <c r="BD1" s="8" t="s">
        <v>53</v>
      </c>
      <c r="BE1" s="8" t="s">
        <v>54</v>
      </c>
      <c r="BF1" s="8" t="s">
        <v>55</v>
      </c>
      <c r="BG1" s="8" t="s">
        <v>56</v>
      </c>
      <c r="BH1" s="8" t="s">
        <v>57</v>
      </c>
      <c r="BI1" s="8" t="s">
        <v>58</v>
      </c>
      <c r="BJ1" s="8" t="s">
        <v>59</v>
      </c>
      <c r="BK1" s="8" t="s">
        <v>60</v>
      </c>
      <c r="BL1" s="8" t="s">
        <v>61</v>
      </c>
      <c r="BM1" s="8" t="s">
        <v>62</v>
      </c>
      <c r="BN1" s="8" t="s">
        <v>63</v>
      </c>
      <c r="BO1" s="8" t="s">
        <v>64</v>
      </c>
      <c r="BP1" s="8" t="s">
        <v>65</v>
      </c>
      <c r="BQ1" s="8" t="s">
        <v>66</v>
      </c>
      <c r="BR1" s="8" t="s">
        <v>67</v>
      </c>
      <c r="BS1" s="8" t="s">
        <v>68</v>
      </c>
      <c r="BT1" s="8" t="s">
        <v>69</v>
      </c>
      <c r="BU1" s="8" t="s">
        <v>70</v>
      </c>
      <c r="BV1" s="8" t="s">
        <v>71</v>
      </c>
      <c r="BW1" s="8" t="s">
        <v>72</v>
      </c>
      <c r="BX1" s="8" t="s">
        <v>1</v>
      </c>
      <c r="BY1" s="8" t="s">
        <v>73</v>
      </c>
      <c r="BZ1" s="8" t="s">
        <v>74</v>
      </c>
      <c r="CA1" s="8" t="s">
        <v>75</v>
      </c>
      <c r="CB1" s="8" t="s">
        <v>76</v>
      </c>
      <c r="CC1" s="8" t="s">
        <v>77</v>
      </c>
      <c r="CD1" s="8" t="s">
        <v>78</v>
      </c>
      <c r="CE1" s="8" t="s">
        <v>79</v>
      </c>
      <c r="CF1" s="8" t="s">
        <v>80</v>
      </c>
      <c r="CG1" s="8" t="s">
        <v>81</v>
      </c>
      <c r="CH1" s="8" t="s">
        <v>82</v>
      </c>
      <c r="CI1" s="8" t="s">
        <v>83</v>
      </c>
      <c r="CJ1" s="8" t="s">
        <v>84</v>
      </c>
      <c r="CK1" s="8" t="s">
        <v>85</v>
      </c>
      <c r="CL1" s="8" t="s">
        <v>86</v>
      </c>
      <c r="CM1" s="8" t="s">
        <v>87</v>
      </c>
      <c r="CN1" s="8" t="s">
        <v>88</v>
      </c>
      <c r="CO1" s="8" t="s">
        <v>89</v>
      </c>
      <c r="CP1" s="8" t="s">
        <v>90</v>
      </c>
      <c r="CQ1" s="8" t="s">
        <v>91</v>
      </c>
      <c r="CR1" s="8" t="s">
        <v>92</v>
      </c>
      <c r="CS1" s="8" t="s">
        <v>93</v>
      </c>
      <c r="CT1" s="8" t="s">
        <v>94</v>
      </c>
      <c r="CU1" s="8" t="s">
        <v>95</v>
      </c>
      <c r="CV1" s="8" t="s">
        <v>96</v>
      </c>
      <c r="CW1" s="8" t="s">
        <v>97</v>
      </c>
      <c r="CX1" s="8" t="s">
        <v>98</v>
      </c>
      <c r="CY1" s="8" t="s">
        <v>99</v>
      </c>
      <c r="CZ1" s="8" t="s">
        <v>100</v>
      </c>
      <c r="DA1" s="8" t="s">
        <v>101</v>
      </c>
      <c r="DB1" s="8" t="s">
        <v>102</v>
      </c>
      <c r="DC1" s="8" t="s">
        <v>103</v>
      </c>
      <c r="DD1" s="8" t="s">
        <v>104</v>
      </c>
      <c r="DE1" s="8" t="s">
        <v>105</v>
      </c>
      <c r="DF1" s="8" t="s">
        <v>106</v>
      </c>
      <c r="DG1" s="8" t="s">
        <v>107</v>
      </c>
      <c r="DH1" s="8" t="s">
        <v>108</v>
      </c>
      <c r="DI1" s="8" t="s">
        <v>109</v>
      </c>
      <c r="DJ1" s="8" t="s">
        <v>110</v>
      </c>
      <c r="DK1" s="8" t="s">
        <v>111</v>
      </c>
      <c r="DL1" s="8" t="s">
        <v>112</v>
      </c>
      <c r="DM1" s="8" t="s">
        <v>113</v>
      </c>
      <c r="DN1" s="8" t="s">
        <v>114</v>
      </c>
      <c r="DO1" s="8" t="s">
        <v>115</v>
      </c>
      <c r="DP1" s="8" t="s">
        <v>116</v>
      </c>
    </row>
    <row r="2" spans="1:120" ht="42.75" customHeight="1" x14ac:dyDescent="0.55000000000000004">
      <c r="A2" s="12">
        <v>-1</v>
      </c>
      <c r="B2" s="9"/>
      <c r="C2" s="10">
        <v>150</v>
      </c>
      <c r="D2" s="6"/>
      <c r="E2" s="7"/>
      <c r="F2" s="9"/>
      <c r="G2" s="10"/>
      <c r="H2" s="6"/>
      <c r="I2" s="7"/>
      <c r="J2" s="9"/>
      <c r="K2" s="10"/>
      <c r="L2" s="6"/>
      <c r="M2" s="7"/>
      <c r="N2" s="9"/>
      <c r="O2" s="10"/>
      <c r="P2" s="6"/>
      <c r="Q2" s="7"/>
      <c r="R2" s="9"/>
      <c r="S2" s="10"/>
      <c r="T2" s="6"/>
      <c r="U2" s="7"/>
      <c r="V2" s="9"/>
      <c r="W2" s="10"/>
      <c r="X2" s="6"/>
      <c r="Y2" s="7"/>
      <c r="Z2" s="9"/>
      <c r="AA2" s="10"/>
      <c r="AB2" s="6"/>
      <c r="AC2" s="7"/>
      <c r="AD2" s="9"/>
      <c r="AE2" s="10"/>
      <c r="AF2" s="6"/>
      <c r="AG2" s="7"/>
      <c r="AH2" s="9"/>
      <c r="AI2" s="10"/>
      <c r="AJ2" s="6"/>
      <c r="AK2" s="7"/>
      <c r="AL2" s="9"/>
      <c r="AM2" s="10"/>
      <c r="AN2" s="6"/>
      <c r="AO2" s="7"/>
      <c r="AP2" s="9"/>
      <c r="AQ2" s="10"/>
      <c r="AR2" s="6"/>
      <c r="AS2" s="7"/>
      <c r="AT2" s="9"/>
      <c r="AU2" s="10"/>
      <c r="AV2" s="6"/>
      <c r="AW2" s="7"/>
      <c r="AX2" s="9"/>
      <c r="AY2" s="10"/>
      <c r="AZ2" s="6"/>
      <c r="BA2" s="7"/>
      <c r="BB2" s="9"/>
      <c r="BC2" s="10"/>
      <c r="BD2" s="6"/>
      <c r="BE2" s="7"/>
      <c r="BF2" s="9"/>
      <c r="BG2" s="10"/>
      <c r="BH2" s="6"/>
      <c r="BI2" s="7"/>
      <c r="BJ2" s="9"/>
      <c r="BK2" s="10"/>
      <c r="BL2" s="6"/>
      <c r="BM2" s="7"/>
      <c r="BN2" s="9"/>
      <c r="BO2" s="10"/>
      <c r="BP2" s="6"/>
      <c r="BQ2" s="7"/>
      <c r="BR2" s="9"/>
      <c r="BS2" s="10"/>
      <c r="BT2" s="6"/>
      <c r="BU2" s="7"/>
      <c r="BV2" s="9"/>
      <c r="BW2" s="10"/>
      <c r="BX2" s="6"/>
      <c r="BY2" s="7"/>
      <c r="BZ2" s="9"/>
      <c r="CA2" s="10"/>
      <c r="CB2" s="6"/>
      <c r="CC2" s="7"/>
      <c r="CD2" s="9"/>
      <c r="CE2" s="10"/>
      <c r="CF2" s="6"/>
      <c r="CG2" s="7"/>
      <c r="CH2" s="9"/>
      <c r="CI2" s="10"/>
      <c r="CJ2" s="6"/>
      <c r="CK2" s="7"/>
      <c r="CL2" s="9"/>
      <c r="CM2" s="10"/>
      <c r="CN2" s="6"/>
      <c r="CO2" s="7"/>
      <c r="CP2" s="9"/>
      <c r="CQ2" s="10"/>
      <c r="CR2" s="6"/>
      <c r="CS2" s="7"/>
      <c r="CT2" s="9"/>
      <c r="CU2" s="10"/>
      <c r="CV2" s="6"/>
      <c r="CW2" s="7"/>
      <c r="CX2" s="9"/>
      <c r="CY2" s="10"/>
      <c r="CZ2" s="6"/>
      <c r="DA2" s="7"/>
      <c r="DB2" s="9"/>
      <c r="DC2" s="10"/>
      <c r="DD2" s="6"/>
      <c r="DE2" s="7"/>
      <c r="DF2" s="9"/>
      <c r="DG2" s="10"/>
      <c r="DH2" s="6"/>
      <c r="DI2" s="7"/>
      <c r="DJ2" s="9"/>
      <c r="DK2" s="10"/>
      <c r="DL2" s="6"/>
      <c r="DM2" s="7"/>
      <c r="DN2" s="9"/>
      <c r="DO2" s="10"/>
      <c r="DP2" s="6"/>
    </row>
    <row r="3" spans="1:120" ht="42.75" customHeight="1" x14ac:dyDescent="0.55000000000000004">
      <c r="A3" s="13">
        <v>0</v>
      </c>
      <c r="B3" s="10">
        <v>21.56</v>
      </c>
      <c r="C3" s="6">
        <v>150</v>
      </c>
      <c r="D3" s="7">
        <v>150</v>
      </c>
      <c r="E3" s="9">
        <v>0.01</v>
      </c>
      <c r="F3" s="10">
        <v>0.01</v>
      </c>
      <c r="G3" s="6"/>
      <c r="H3" s="7"/>
      <c r="I3" s="9"/>
      <c r="J3" s="10"/>
      <c r="K3" s="6"/>
      <c r="L3" s="7"/>
      <c r="M3" s="9"/>
      <c r="N3" s="10"/>
      <c r="O3" s="6"/>
      <c r="P3" s="7"/>
      <c r="Q3" s="9"/>
      <c r="R3" s="10"/>
      <c r="S3" s="6"/>
      <c r="T3" s="7"/>
      <c r="U3" s="9"/>
      <c r="V3" s="10"/>
      <c r="W3" s="6"/>
      <c r="X3" s="7"/>
      <c r="Y3" s="9"/>
      <c r="Z3" s="10"/>
      <c r="AA3" s="6"/>
      <c r="AB3" s="7"/>
      <c r="AC3" s="9"/>
      <c r="AD3" s="10"/>
      <c r="AE3" s="6"/>
      <c r="AF3" s="7"/>
      <c r="AG3" s="9"/>
      <c r="AH3" s="10"/>
      <c r="AI3" s="6"/>
      <c r="AJ3" s="7"/>
      <c r="AK3" s="9"/>
      <c r="AL3" s="10"/>
      <c r="AM3" s="6"/>
      <c r="AN3" s="7"/>
      <c r="AO3" s="9"/>
      <c r="AP3" s="10"/>
      <c r="AQ3" s="6"/>
      <c r="AR3" s="7"/>
      <c r="AS3" s="9"/>
      <c r="AT3" s="10"/>
      <c r="AU3" s="6"/>
      <c r="AV3" s="7"/>
      <c r="AW3" s="9"/>
      <c r="AX3" s="10"/>
      <c r="AY3" s="6"/>
      <c r="AZ3" s="7"/>
      <c r="BA3" s="9"/>
      <c r="BB3" s="10"/>
      <c r="BC3" s="6"/>
      <c r="BD3" s="7"/>
      <c r="BE3" s="9"/>
      <c r="BF3" s="10"/>
      <c r="BG3" s="6"/>
      <c r="BH3" s="7"/>
      <c r="BI3" s="9"/>
      <c r="BJ3" s="10"/>
      <c r="BK3" s="6"/>
      <c r="BL3" s="7"/>
      <c r="BM3" s="9"/>
      <c r="BN3" s="10"/>
      <c r="BO3" s="6"/>
      <c r="BP3" s="7"/>
      <c r="BQ3" s="9"/>
      <c r="BR3" s="10"/>
      <c r="BS3" s="6"/>
      <c r="BT3" s="7"/>
      <c r="BU3" s="9"/>
      <c r="BV3" s="10"/>
      <c r="BW3" s="6"/>
      <c r="BX3" s="7"/>
      <c r="BY3" s="9"/>
      <c r="BZ3" s="10"/>
      <c r="CA3" s="6"/>
      <c r="CB3" s="7"/>
      <c r="CC3" s="9"/>
      <c r="CD3" s="10"/>
      <c r="CE3" s="6"/>
      <c r="CF3" s="7"/>
      <c r="CG3" s="9"/>
      <c r="CH3" s="10"/>
      <c r="CI3" s="6"/>
      <c r="CJ3" s="7"/>
      <c r="CK3" s="9"/>
      <c r="CL3" s="10"/>
      <c r="CM3" s="6"/>
      <c r="CN3" s="7"/>
      <c r="CO3" s="9"/>
      <c r="CP3" s="10"/>
      <c r="CQ3" s="6"/>
      <c r="CR3" s="7"/>
      <c r="CS3" s="9"/>
      <c r="CT3" s="10"/>
      <c r="CU3" s="6"/>
      <c r="CV3" s="7"/>
      <c r="CW3" s="9"/>
      <c r="CX3" s="10"/>
      <c r="CY3" s="6"/>
      <c r="CZ3" s="7"/>
      <c r="DA3" s="9"/>
      <c r="DB3" s="10"/>
      <c r="DC3" s="6"/>
      <c r="DD3" s="7"/>
      <c r="DE3" s="9"/>
      <c r="DF3" s="10"/>
      <c r="DG3" s="6"/>
      <c r="DH3" s="7"/>
      <c r="DI3" s="9"/>
      <c r="DJ3" s="10"/>
      <c r="DK3" s="6"/>
      <c r="DL3" s="7"/>
      <c r="DM3" s="9"/>
      <c r="DN3" s="10"/>
      <c r="DO3" s="6"/>
      <c r="DP3" s="7"/>
    </row>
    <row r="4" spans="1:120" ht="42.75" customHeight="1" x14ac:dyDescent="0.55000000000000004">
      <c r="A4" s="14">
        <v>1</v>
      </c>
      <c r="B4" s="6">
        <v>0.01</v>
      </c>
      <c r="C4" s="7">
        <v>80.231999999999999</v>
      </c>
      <c r="D4" s="9">
        <v>150</v>
      </c>
      <c r="E4" s="10">
        <v>0.01</v>
      </c>
      <c r="F4" s="6">
        <v>0.01</v>
      </c>
      <c r="G4" s="7">
        <v>0.01</v>
      </c>
      <c r="H4" s="9">
        <v>0.01</v>
      </c>
      <c r="I4" s="10"/>
      <c r="J4" s="6"/>
      <c r="K4" s="7"/>
      <c r="L4" s="9"/>
      <c r="M4" s="10"/>
      <c r="N4" s="6"/>
      <c r="O4" s="7"/>
      <c r="P4" s="9"/>
      <c r="Q4" s="10"/>
      <c r="R4" s="6"/>
      <c r="S4" s="7"/>
      <c r="T4" s="9"/>
      <c r="U4" s="10"/>
      <c r="V4" s="6"/>
      <c r="W4" s="7"/>
      <c r="X4" s="9"/>
      <c r="Y4" s="10"/>
      <c r="Z4" s="6"/>
      <c r="AA4" s="7"/>
      <c r="AB4" s="9"/>
      <c r="AC4" s="10"/>
      <c r="AD4" s="6"/>
      <c r="AE4" s="7"/>
      <c r="AF4" s="9"/>
      <c r="AG4" s="10"/>
      <c r="AH4" s="6"/>
      <c r="AI4" s="7"/>
      <c r="AJ4" s="9"/>
      <c r="AK4" s="10"/>
      <c r="AL4" s="6"/>
      <c r="AM4" s="7"/>
      <c r="AN4" s="9"/>
      <c r="AO4" s="10"/>
      <c r="AP4" s="6"/>
      <c r="AQ4" s="7"/>
      <c r="AR4" s="9"/>
      <c r="AS4" s="10"/>
      <c r="AT4" s="6"/>
      <c r="AU4" s="7"/>
      <c r="AV4" s="9"/>
      <c r="AW4" s="10"/>
      <c r="AX4" s="6"/>
      <c r="AY4" s="7"/>
      <c r="AZ4" s="9"/>
      <c r="BA4" s="10"/>
      <c r="BB4" s="6"/>
      <c r="BC4" s="7"/>
      <c r="BD4" s="9"/>
      <c r="BE4" s="10"/>
      <c r="BF4" s="6"/>
      <c r="BG4" s="7"/>
      <c r="BH4" s="9"/>
      <c r="BI4" s="10"/>
      <c r="BJ4" s="6"/>
      <c r="BK4" s="7"/>
      <c r="BL4" s="9"/>
      <c r="BM4" s="10"/>
      <c r="BN4" s="6"/>
      <c r="BO4" s="7"/>
      <c r="BP4" s="9"/>
      <c r="BQ4" s="10"/>
      <c r="BR4" s="6"/>
      <c r="BS4" s="7"/>
      <c r="BT4" s="9"/>
      <c r="BU4" s="10"/>
      <c r="BV4" s="6"/>
      <c r="BW4" s="7"/>
      <c r="BX4" s="9"/>
      <c r="BY4" s="10"/>
      <c r="BZ4" s="6"/>
      <c r="CA4" s="7"/>
      <c r="CB4" s="9"/>
      <c r="CC4" s="10"/>
      <c r="CD4" s="6"/>
      <c r="CE4" s="7"/>
      <c r="CF4" s="9"/>
      <c r="CG4" s="10"/>
      <c r="CH4" s="6"/>
      <c r="CI4" s="7"/>
      <c r="CJ4" s="9"/>
      <c r="CK4" s="10"/>
      <c r="CL4" s="6"/>
      <c r="CM4" s="7"/>
      <c r="CN4" s="9"/>
      <c r="CO4" s="10"/>
      <c r="CP4" s="6"/>
      <c r="CQ4" s="7"/>
      <c r="CR4" s="9"/>
      <c r="CS4" s="10"/>
      <c r="CT4" s="6"/>
      <c r="CU4" s="7"/>
      <c r="CV4" s="9"/>
      <c r="CW4" s="10"/>
      <c r="CX4" s="6"/>
      <c r="CY4" s="7"/>
      <c r="CZ4" s="9"/>
      <c r="DA4" s="10"/>
      <c r="DB4" s="6"/>
      <c r="DC4" s="7"/>
      <c r="DD4" s="9"/>
      <c r="DE4" s="10"/>
      <c r="DF4" s="6"/>
      <c r="DG4" s="7"/>
      <c r="DH4" s="9"/>
      <c r="DI4" s="10"/>
      <c r="DJ4" s="6"/>
      <c r="DK4" s="7"/>
      <c r="DL4" s="9"/>
      <c r="DM4" s="10"/>
      <c r="DN4" s="6"/>
      <c r="DO4" s="7"/>
      <c r="DP4" s="9"/>
    </row>
    <row r="5" spans="1:120" ht="42.75" customHeight="1" x14ac:dyDescent="0.55000000000000004">
      <c r="A5" s="15">
        <v>2</v>
      </c>
      <c r="B5" s="7"/>
      <c r="C5" s="9">
        <v>0.01</v>
      </c>
      <c r="D5" s="10">
        <v>0.01</v>
      </c>
      <c r="E5" s="6">
        <v>150</v>
      </c>
      <c r="F5" s="7">
        <v>60.68</v>
      </c>
      <c r="G5" s="9">
        <v>7.7</v>
      </c>
      <c r="H5" s="10">
        <v>1.27</v>
      </c>
      <c r="I5" s="6">
        <v>0.01</v>
      </c>
      <c r="J5" s="7"/>
      <c r="K5" s="9"/>
      <c r="L5" s="10"/>
      <c r="M5" s="6"/>
      <c r="N5" s="7"/>
      <c r="O5" s="9"/>
      <c r="P5" s="10"/>
      <c r="Q5" s="6"/>
      <c r="R5" s="7"/>
      <c r="S5" s="9"/>
      <c r="T5" s="10"/>
      <c r="U5" s="6"/>
      <c r="V5" s="7"/>
      <c r="W5" s="9"/>
      <c r="X5" s="10"/>
      <c r="Y5" s="6"/>
      <c r="Z5" s="7"/>
      <c r="AA5" s="9"/>
      <c r="AB5" s="10"/>
      <c r="AC5" s="6"/>
      <c r="AD5" s="7"/>
      <c r="AE5" s="9"/>
      <c r="AF5" s="10"/>
      <c r="AG5" s="6"/>
      <c r="AH5" s="7"/>
      <c r="AI5" s="9"/>
      <c r="AJ5" s="10"/>
      <c r="AK5" s="6"/>
      <c r="AL5" s="7"/>
      <c r="AM5" s="9"/>
      <c r="AN5" s="10"/>
      <c r="AO5" s="6"/>
      <c r="AP5" s="7"/>
      <c r="AQ5" s="9"/>
      <c r="AR5" s="10"/>
      <c r="AS5" s="6"/>
      <c r="AT5" s="7"/>
      <c r="AU5" s="9"/>
      <c r="AV5" s="10"/>
      <c r="AW5" s="6"/>
      <c r="AX5" s="7"/>
      <c r="AY5" s="9"/>
      <c r="AZ5" s="10"/>
      <c r="BA5" s="6"/>
      <c r="BB5" s="7"/>
      <c r="BC5" s="9"/>
      <c r="BD5" s="10"/>
      <c r="BE5" s="6"/>
      <c r="BF5" s="7"/>
      <c r="BG5" s="9"/>
      <c r="BH5" s="10"/>
      <c r="BI5" s="6"/>
      <c r="BJ5" s="7"/>
      <c r="BK5" s="9"/>
      <c r="BL5" s="10"/>
      <c r="BM5" s="6"/>
      <c r="BN5" s="7"/>
      <c r="BO5" s="9"/>
      <c r="BP5" s="10"/>
      <c r="BQ5" s="6"/>
      <c r="BR5" s="7"/>
      <c r="BS5" s="9"/>
      <c r="BT5" s="10"/>
      <c r="BU5" s="6"/>
      <c r="BV5" s="7"/>
      <c r="BW5" s="9"/>
      <c r="BX5" s="10"/>
      <c r="BY5" s="6"/>
      <c r="BZ5" s="7"/>
      <c r="CA5" s="9"/>
      <c r="CB5" s="10"/>
      <c r="CC5" s="6"/>
      <c r="CD5" s="7"/>
      <c r="CE5" s="9"/>
      <c r="CF5" s="10"/>
      <c r="CG5" s="6"/>
      <c r="CH5" s="7"/>
      <c r="CI5" s="9"/>
      <c r="CJ5" s="10"/>
      <c r="CK5" s="6"/>
      <c r="CL5" s="7"/>
      <c r="CM5" s="9"/>
      <c r="CN5" s="10"/>
      <c r="CO5" s="6"/>
      <c r="CP5" s="7"/>
      <c r="CQ5" s="9"/>
      <c r="CR5" s="10"/>
      <c r="CS5" s="6"/>
      <c r="CT5" s="7"/>
      <c r="CU5" s="9"/>
      <c r="CV5" s="10"/>
      <c r="CW5" s="6"/>
      <c r="CX5" s="7"/>
      <c r="CY5" s="9"/>
      <c r="CZ5" s="10"/>
      <c r="DA5" s="6"/>
      <c r="DB5" s="7"/>
      <c r="DC5" s="9"/>
      <c r="DD5" s="10"/>
      <c r="DE5" s="6"/>
      <c r="DF5" s="7"/>
      <c r="DG5" s="9"/>
      <c r="DH5" s="10"/>
      <c r="DI5" s="6"/>
      <c r="DJ5" s="7"/>
      <c r="DK5" s="9"/>
      <c r="DL5" s="10"/>
      <c r="DM5" s="6"/>
      <c r="DN5" s="7"/>
      <c r="DO5" s="9"/>
      <c r="DP5" s="10"/>
    </row>
    <row r="6" spans="1:120" ht="42.75" customHeight="1" x14ac:dyDescent="0.55000000000000004">
      <c r="A6" s="12">
        <v>3</v>
      </c>
      <c r="B6" s="9">
        <v>0.01</v>
      </c>
      <c r="C6" s="10">
        <v>0.01</v>
      </c>
      <c r="D6" s="6">
        <v>8.07</v>
      </c>
      <c r="E6" s="7">
        <v>150</v>
      </c>
      <c r="F6" s="9">
        <v>0.01</v>
      </c>
      <c r="G6" s="10">
        <v>0.01</v>
      </c>
      <c r="H6" s="6">
        <v>13.1</v>
      </c>
      <c r="I6" s="7">
        <v>0.01</v>
      </c>
      <c r="J6" s="9">
        <v>0.01</v>
      </c>
      <c r="K6" s="10"/>
      <c r="L6" s="6"/>
      <c r="M6" s="7"/>
      <c r="N6" s="9"/>
      <c r="O6" s="10"/>
      <c r="P6" s="6"/>
      <c r="Q6" s="7"/>
      <c r="R6" s="9"/>
      <c r="S6" s="10"/>
      <c r="T6" s="6"/>
      <c r="U6" s="7"/>
      <c r="V6" s="9"/>
      <c r="W6" s="10"/>
      <c r="X6" s="6"/>
      <c r="Y6" s="7"/>
      <c r="Z6" s="9"/>
      <c r="AA6" s="10"/>
      <c r="AB6" s="6"/>
      <c r="AC6" s="7"/>
      <c r="AD6" s="9"/>
      <c r="AE6" s="10"/>
      <c r="AF6" s="6"/>
      <c r="AG6" s="7"/>
      <c r="AH6" s="9"/>
      <c r="AI6" s="10"/>
      <c r="AJ6" s="6"/>
      <c r="AK6" s="7"/>
      <c r="AL6" s="9"/>
      <c r="AM6" s="10"/>
      <c r="AN6" s="6"/>
      <c r="AO6" s="7"/>
      <c r="AP6" s="9"/>
      <c r="AQ6" s="10"/>
      <c r="AR6" s="6"/>
      <c r="AS6" s="7"/>
      <c r="AT6" s="9"/>
      <c r="AU6" s="10"/>
      <c r="AV6" s="6"/>
      <c r="AW6" s="7"/>
      <c r="AX6" s="9"/>
      <c r="AY6" s="10"/>
      <c r="AZ6" s="6"/>
      <c r="BA6" s="7"/>
      <c r="BB6" s="9"/>
      <c r="BC6" s="10"/>
      <c r="BD6" s="6"/>
      <c r="BE6" s="7"/>
      <c r="BF6" s="9"/>
      <c r="BG6" s="10"/>
      <c r="BH6" s="6"/>
      <c r="BI6" s="7"/>
      <c r="BJ6" s="9"/>
      <c r="BK6" s="10"/>
      <c r="BL6" s="6"/>
      <c r="BM6" s="7"/>
      <c r="BN6" s="9"/>
      <c r="BO6" s="10"/>
      <c r="BP6" s="6"/>
      <c r="BQ6" s="7"/>
      <c r="BR6" s="9"/>
      <c r="BS6" s="10"/>
      <c r="BT6" s="6"/>
      <c r="BU6" s="7"/>
      <c r="BV6" s="9"/>
      <c r="BW6" s="10"/>
      <c r="BX6" s="6"/>
      <c r="BY6" s="7"/>
      <c r="BZ6" s="9"/>
      <c r="CA6" s="10"/>
      <c r="CB6" s="6"/>
      <c r="CC6" s="7"/>
      <c r="CD6" s="9"/>
      <c r="CE6" s="10"/>
      <c r="CF6" s="6"/>
      <c r="CG6" s="7"/>
      <c r="CH6" s="9"/>
      <c r="CI6" s="10"/>
      <c r="CJ6" s="6"/>
      <c r="CK6" s="7"/>
      <c r="CL6" s="9"/>
      <c r="CM6" s="10"/>
      <c r="CN6" s="6"/>
      <c r="CO6" s="7"/>
      <c r="CP6" s="9"/>
      <c r="CQ6" s="10"/>
      <c r="CR6" s="6"/>
      <c r="CS6" s="7"/>
      <c r="CT6" s="9"/>
      <c r="CU6" s="10"/>
      <c r="CV6" s="6"/>
      <c r="CW6" s="7"/>
      <c r="CX6" s="9"/>
      <c r="CY6" s="10"/>
      <c r="CZ6" s="6"/>
      <c r="DA6" s="7"/>
      <c r="DB6" s="9"/>
      <c r="DC6" s="10"/>
      <c r="DD6" s="6"/>
      <c r="DE6" s="7"/>
      <c r="DF6" s="9"/>
      <c r="DG6" s="10"/>
      <c r="DH6" s="6"/>
      <c r="DI6" s="7"/>
      <c r="DJ6" s="9"/>
      <c r="DK6" s="10"/>
      <c r="DL6" s="6"/>
      <c r="DM6" s="7"/>
      <c r="DN6" s="9"/>
      <c r="DO6" s="10"/>
      <c r="DP6" s="6"/>
    </row>
    <row r="7" spans="1:120" ht="42.75" customHeight="1" x14ac:dyDescent="0.55000000000000004">
      <c r="A7" s="13">
        <v>4</v>
      </c>
      <c r="B7" s="10"/>
      <c r="C7" s="6">
        <v>0.01</v>
      </c>
      <c r="D7" s="7">
        <v>0.01</v>
      </c>
      <c r="E7" s="9">
        <v>8.4</v>
      </c>
      <c r="F7" s="10">
        <v>150</v>
      </c>
      <c r="G7" s="6">
        <v>150</v>
      </c>
      <c r="H7" s="7">
        <v>23.28</v>
      </c>
      <c r="I7" s="9">
        <v>0.11</v>
      </c>
      <c r="J7" s="10">
        <v>0.09</v>
      </c>
      <c r="K7" s="6">
        <v>0.01</v>
      </c>
      <c r="L7" s="7"/>
      <c r="M7" s="9"/>
      <c r="N7" s="10"/>
      <c r="O7" s="6"/>
      <c r="P7" s="7"/>
      <c r="Q7" s="9"/>
      <c r="R7" s="10"/>
      <c r="S7" s="6"/>
      <c r="T7" s="7"/>
      <c r="U7" s="9"/>
      <c r="V7" s="10"/>
      <c r="W7" s="6"/>
      <c r="X7" s="7"/>
      <c r="Y7" s="9"/>
      <c r="Z7" s="10"/>
      <c r="AA7" s="6"/>
      <c r="AB7" s="7"/>
      <c r="AC7" s="9"/>
      <c r="AD7" s="10"/>
      <c r="AE7" s="6"/>
      <c r="AF7" s="7"/>
      <c r="AG7" s="9"/>
      <c r="AH7" s="10"/>
      <c r="AI7" s="6"/>
      <c r="AJ7" s="7"/>
      <c r="AK7" s="9"/>
      <c r="AL7" s="10"/>
      <c r="AM7" s="6"/>
      <c r="AN7" s="7"/>
      <c r="AO7" s="9"/>
      <c r="AP7" s="10"/>
      <c r="AQ7" s="6"/>
      <c r="AR7" s="7"/>
      <c r="AS7" s="9"/>
      <c r="AT7" s="10"/>
      <c r="AU7" s="6"/>
      <c r="AV7" s="7"/>
      <c r="AW7" s="9"/>
      <c r="AX7" s="10"/>
      <c r="AY7" s="6"/>
      <c r="AZ7" s="7"/>
      <c r="BA7" s="9"/>
      <c r="BB7" s="10"/>
      <c r="BC7" s="6"/>
      <c r="BD7" s="7"/>
      <c r="BE7" s="9"/>
      <c r="BF7" s="10"/>
      <c r="BG7" s="6"/>
      <c r="BH7" s="7"/>
      <c r="BI7" s="9"/>
      <c r="BJ7" s="10"/>
      <c r="BK7" s="6"/>
      <c r="BL7" s="7"/>
      <c r="BM7" s="9"/>
      <c r="BN7" s="10"/>
      <c r="BO7" s="6"/>
      <c r="BP7" s="7"/>
      <c r="BQ7" s="9"/>
      <c r="BR7" s="10"/>
      <c r="BS7" s="6"/>
      <c r="BT7" s="7"/>
      <c r="BU7" s="9"/>
      <c r="BV7" s="10"/>
      <c r="BW7" s="6"/>
      <c r="BX7" s="7"/>
      <c r="BY7" s="9"/>
      <c r="BZ7" s="10"/>
      <c r="CA7" s="6"/>
      <c r="CB7" s="7"/>
      <c r="CC7" s="9"/>
      <c r="CD7" s="10"/>
      <c r="CE7" s="6"/>
      <c r="CF7" s="7"/>
      <c r="CG7" s="9"/>
      <c r="CH7" s="10"/>
      <c r="CI7" s="6"/>
      <c r="CJ7" s="7"/>
      <c r="CK7" s="9"/>
      <c r="CL7" s="10"/>
      <c r="CM7" s="6"/>
      <c r="CN7" s="7"/>
      <c r="CO7" s="9"/>
      <c r="CP7" s="10"/>
      <c r="CQ7" s="6"/>
      <c r="CR7" s="7"/>
      <c r="CS7" s="9"/>
      <c r="CT7" s="10"/>
      <c r="CU7" s="6"/>
      <c r="CV7" s="7"/>
      <c r="CW7" s="9"/>
      <c r="CX7" s="10"/>
      <c r="CY7" s="6"/>
      <c r="CZ7" s="7"/>
      <c r="DA7" s="9"/>
      <c r="DB7" s="10"/>
      <c r="DC7" s="6"/>
      <c r="DD7" s="7"/>
      <c r="DE7" s="9"/>
      <c r="DF7" s="10"/>
      <c r="DG7" s="6"/>
      <c r="DH7" s="7"/>
      <c r="DI7" s="9"/>
      <c r="DJ7" s="10"/>
      <c r="DK7" s="6"/>
      <c r="DL7" s="7"/>
      <c r="DM7" s="9"/>
      <c r="DN7" s="10"/>
      <c r="DO7" s="6"/>
      <c r="DP7" s="7"/>
    </row>
    <row r="8" spans="1:120" ht="42.75" customHeight="1" x14ac:dyDescent="0.55000000000000004">
      <c r="A8" s="14">
        <v>5</v>
      </c>
      <c r="B8" s="6"/>
      <c r="C8" s="7">
        <v>0.01</v>
      </c>
      <c r="D8" s="9">
        <v>1.19</v>
      </c>
      <c r="E8" s="10">
        <v>1.78</v>
      </c>
      <c r="F8" s="6">
        <v>110.05</v>
      </c>
      <c r="G8" s="7">
        <v>150</v>
      </c>
      <c r="H8" s="9">
        <v>150</v>
      </c>
      <c r="I8" s="10">
        <v>21.52</v>
      </c>
      <c r="J8" s="6">
        <v>20.03</v>
      </c>
      <c r="K8" s="7">
        <v>0.01</v>
      </c>
      <c r="L8" s="9">
        <v>0.01</v>
      </c>
      <c r="M8" s="10"/>
      <c r="N8" s="15"/>
      <c r="O8" s="12"/>
      <c r="P8" s="13"/>
      <c r="Q8" s="14"/>
      <c r="R8" s="15"/>
      <c r="S8" s="12"/>
      <c r="T8" s="13"/>
      <c r="U8" s="14"/>
      <c r="V8" s="6"/>
      <c r="W8" s="7"/>
      <c r="X8" s="9"/>
      <c r="Y8" s="10"/>
      <c r="Z8" s="6"/>
      <c r="AA8" s="7"/>
      <c r="AB8" s="9"/>
      <c r="AC8" s="10"/>
      <c r="AD8" s="6"/>
      <c r="AE8" s="7"/>
      <c r="AF8" s="9"/>
      <c r="AG8" s="10"/>
      <c r="AH8" s="6"/>
      <c r="AI8" s="7"/>
      <c r="AJ8" s="9"/>
      <c r="AK8" s="10"/>
      <c r="AL8" s="6"/>
      <c r="AM8" s="7"/>
      <c r="AN8" s="9"/>
      <c r="AO8" s="10"/>
      <c r="AP8" s="6"/>
      <c r="AQ8" s="7"/>
      <c r="AR8" s="9"/>
      <c r="AS8" s="10"/>
      <c r="AT8" s="6"/>
      <c r="AU8" s="7"/>
      <c r="AV8" s="9"/>
      <c r="AW8" s="10"/>
      <c r="AX8" s="6"/>
      <c r="AY8" s="7"/>
      <c r="AZ8" s="9"/>
      <c r="BA8" s="10"/>
      <c r="BB8" s="6"/>
      <c r="BC8" s="7"/>
      <c r="BD8" s="9"/>
      <c r="BE8" s="10"/>
      <c r="BF8" s="6"/>
      <c r="BG8" s="7"/>
      <c r="BH8" s="9"/>
      <c r="BI8" s="10"/>
      <c r="BJ8" s="6"/>
      <c r="BK8" s="7"/>
      <c r="BL8" s="9"/>
      <c r="BM8" s="10"/>
      <c r="BN8" s="6"/>
      <c r="BO8" s="7"/>
      <c r="BP8" s="9"/>
      <c r="BQ8" s="10"/>
      <c r="BR8" s="6"/>
      <c r="BS8" s="7"/>
      <c r="BT8" s="9"/>
      <c r="BU8" s="10"/>
      <c r="BV8" s="6"/>
      <c r="BW8" s="7"/>
      <c r="BX8" s="9"/>
      <c r="BY8" s="10"/>
      <c r="BZ8" s="6"/>
      <c r="CA8" s="7"/>
      <c r="CB8" s="9"/>
      <c r="CC8" s="10"/>
      <c r="CD8" s="6"/>
      <c r="CE8" s="7"/>
      <c r="CF8" s="9"/>
      <c r="CG8" s="10"/>
      <c r="CH8" s="6"/>
      <c r="CI8" s="7"/>
      <c r="CJ8" s="9"/>
      <c r="CK8" s="10"/>
      <c r="CL8" s="6"/>
      <c r="CM8" s="7"/>
      <c r="CN8" s="9"/>
      <c r="CO8" s="10"/>
      <c r="CP8" s="6"/>
      <c r="CQ8" s="7"/>
      <c r="CR8" s="9"/>
      <c r="CS8" s="10"/>
      <c r="CT8" s="6"/>
      <c r="CU8" s="7"/>
      <c r="CV8" s="9"/>
      <c r="CW8" s="10"/>
      <c r="CX8" s="6"/>
      <c r="CY8" s="7"/>
      <c r="CZ8" s="9"/>
      <c r="DA8" s="10"/>
      <c r="DB8" s="6"/>
      <c r="DC8" s="7"/>
      <c r="DD8" s="9"/>
      <c r="DE8" s="10"/>
      <c r="DF8" s="6"/>
      <c r="DG8" s="7"/>
      <c r="DH8" s="9"/>
      <c r="DI8" s="10"/>
      <c r="DJ8" s="6"/>
      <c r="DK8" s="7"/>
      <c r="DL8" s="9"/>
      <c r="DM8" s="10"/>
      <c r="DN8" s="6"/>
      <c r="DO8" s="7"/>
      <c r="DP8" s="9"/>
    </row>
    <row r="9" spans="1:120" ht="42.75" customHeight="1" x14ac:dyDescent="0.55000000000000004">
      <c r="A9" s="15">
        <v>6</v>
      </c>
      <c r="B9" s="7"/>
      <c r="C9" s="9"/>
      <c r="D9" s="10">
        <v>0.01</v>
      </c>
      <c r="E9" s="6">
        <v>0.01</v>
      </c>
      <c r="F9" s="7">
        <v>12.2</v>
      </c>
      <c r="G9" s="9">
        <v>0.2</v>
      </c>
      <c r="H9" s="10">
        <v>150</v>
      </c>
      <c r="I9" s="6">
        <v>150</v>
      </c>
      <c r="J9" s="7">
        <v>20.18</v>
      </c>
      <c r="K9" s="9">
        <v>0.01</v>
      </c>
      <c r="L9" s="10">
        <v>1.0900000000000001</v>
      </c>
      <c r="M9" s="6">
        <v>0.01</v>
      </c>
      <c r="N9" s="12"/>
      <c r="O9" s="13"/>
      <c r="P9" s="14"/>
      <c r="Q9" s="15"/>
      <c r="R9" s="12"/>
      <c r="S9" s="13"/>
      <c r="T9" s="14"/>
      <c r="U9" s="15"/>
      <c r="V9" s="7"/>
      <c r="W9" s="9"/>
      <c r="X9" s="10"/>
      <c r="Y9" s="6"/>
      <c r="Z9" s="7"/>
      <c r="AA9" s="9"/>
      <c r="AB9" s="10"/>
      <c r="AC9" s="6"/>
      <c r="AD9" s="7"/>
      <c r="AE9" s="9"/>
      <c r="AF9" s="10"/>
      <c r="AG9" s="6"/>
      <c r="AH9" s="7"/>
      <c r="AI9" s="9"/>
      <c r="AJ9" s="10"/>
      <c r="AK9" s="6"/>
      <c r="AL9" s="7"/>
      <c r="AM9" s="9"/>
      <c r="AN9" s="10"/>
      <c r="AO9" s="6"/>
      <c r="AP9" s="7"/>
      <c r="AQ9" s="9"/>
      <c r="AR9" s="10"/>
      <c r="AS9" s="6"/>
      <c r="AT9" s="7"/>
      <c r="AU9" s="9"/>
      <c r="AV9" s="10"/>
      <c r="AW9" s="6"/>
      <c r="AX9" s="7"/>
      <c r="AY9" s="9"/>
      <c r="AZ9" s="10"/>
      <c r="BA9" s="6"/>
      <c r="BB9" s="7"/>
      <c r="BC9" s="9"/>
      <c r="BD9" s="10"/>
      <c r="BE9" s="6"/>
      <c r="BF9" s="7"/>
      <c r="BG9" s="9"/>
      <c r="BH9" s="10"/>
      <c r="BI9" s="6"/>
      <c r="BJ9" s="7"/>
      <c r="BK9" s="9"/>
      <c r="BL9" s="10"/>
      <c r="BM9" s="6"/>
      <c r="BN9" s="7"/>
      <c r="BO9" s="9"/>
      <c r="BP9" s="10"/>
      <c r="BQ9" s="6"/>
      <c r="BR9" s="7"/>
      <c r="BS9" s="9"/>
      <c r="BT9" s="10"/>
      <c r="BU9" s="6"/>
      <c r="BV9" s="7"/>
      <c r="BW9" s="9"/>
      <c r="BX9" s="10"/>
      <c r="BY9" s="6"/>
      <c r="BZ9" s="7"/>
      <c r="CA9" s="9"/>
      <c r="CB9" s="10"/>
      <c r="CC9" s="6"/>
      <c r="CD9" s="7"/>
      <c r="CE9" s="9"/>
      <c r="CF9" s="10"/>
      <c r="CG9" s="6"/>
      <c r="CH9" s="7"/>
      <c r="CI9" s="9"/>
      <c r="CJ9" s="10"/>
      <c r="CK9" s="6"/>
      <c r="CL9" s="7"/>
      <c r="CM9" s="9"/>
      <c r="CN9" s="10"/>
      <c r="CO9" s="6"/>
      <c r="CP9" s="7"/>
      <c r="CQ9" s="9"/>
      <c r="CR9" s="10"/>
      <c r="CS9" s="6"/>
      <c r="CT9" s="7"/>
      <c r="CU9" s="9"/>
      <c r="CV9" s="10"/>
      <c r="CW9" s="6"/>
      <c r="CX9" s="7"/>
      <c r="CY9" s="9"/>
      <c r="CZ9" s="10"/>
      <c r="DA9" s="6"/>
      <c r="DB9" s="7"/>
      <c r="DC9" s="9"/>
      <c r="DD9" s="10"/>
      <c r="DE9" s="6"/>
      <c r="DF9" s="7"/>
      <c r="DG9" s="9"/>
      <c r="DH9" s="10"/>
      <c r="DI9" s="6"/>
      <c r="DJ9" s="7"/>
      <c r="DK9" s="9"/>
      <c r="DL9" s="10"/>
      <c r="DM9" s="6"/>
      <c r="DN9" s="7"/>
      <c r="DO9" s="9"/>
      <c r="DP9" s="10"/>
    </row>
    <row r="10" spans="1:120" ht="42.75" customHeight="1" x14ac:dyDescent="0.55000000000000004">
      <c r="A10" s="12">
        <v>7</v>
      </c>
      <c r="B10" s="9"/>
      <c r="C10" s="10"/>
      <c r="D10" s="6">
        <v>0.01</v>
      </c>
      <c r="E10" s="7">
        <v>0.09</v>
      </c>
      <c r="F10" s="9">
        <v>0.22</v>
      </c>
      <c r="G10" s="10">
        <v>0.17</v>
      </c>
      <c r="H10" s="6">
        <v>105.67</v>
      </c>
      <c r="I10" s="7">
        <v>150</v>
      </c>
      <c r="J10" s="9">
        <v>150</v>
      </c>
      <c r="K10" s="10">
        <v>20.010000000000002</v>
      </c>
      <c r="L10" s="6">
        <v>10.11</v>
      </c>
      <c r="M10" s="7">
        <v>0.01</v>
      </c>
      <c r="N10" s="9">
        <v>0.9</v>
      </c>
      <c r="O10" s="10">
        <v>0.01</v>
      </c>
      <c r="P10" s="6">
        <v>0.28999999999999998</v>
      </c>
      <c r="Q10" s="7"/>
      <c r="R10" s="9"/>
      <c r="S10" s="10"/>
      <c r="T10" s="6"/>
      <c r="U10" s="7"/>
      <c r="V10" s="9"/>
      <c r="W10" s="10"/>
      <c r="X10" s="6"/>
      <c r="Y10" s="7"/>
      <c r="Z10" s="9"/>
      <c r="AA10" s="10"/>
      <c r="AB10" s="6"/>
      <c r="AC10" s="7"/>
      <c r="AD10" s="9"/>
      <c r="AE10" s="10"/>
      <c r="AF10" s="6"/>
      <c r="AG10" s="7"/>
      <c r="AH10" s="9"/>
      <c r="AI10" s="10"/>
      <c r="AJ10" s="6"/>
      <c r="AK10" s="7"/>
      <c r="AL10" s="9"/>
      <c r="AM10" s="10"/>
      <c r="AN10" s="6"/>
      <c r="AO10" s="7"/>
      <c r="AP10" s="9"/>
      <c r="AQ10" s="10"/>
      <c r="AR10" s="6"/>
      <c r="AS10" s="7"/>
      <c r="AT10" s="9"/>
      <c r="AU10" s="10"/>
      <c r="AV10" s="6"/>
      <c r="AW10" s="7"/>
      <c r="AX10" s="9"/>
      <c r="AY10" s="10"/>
      <c r="AZ10" s="6"/>
      <c r="BA10" s="7"/>
      <c r="BB10" s="9"/>
      <c r="BC10" s="10"/>
      <c r="BD10" s="6"/>
      <c r="BE10" s="7"/>
      <c r="BF10" s="9"/>
      <c r="BG10" s="10"/>
      <c r="BH10" s="6"/>
      <c r="BI10" s="7"/>
      <c r="BJ10" s="9"/>
      <c r="BK10" s="10"/>
      <c r="BL10" s="6"/>
      <c r="BM10" s="7"/>
      <c r="BN10" s="9"/>
      <c r="BO10" s="10"/>
      <c r="BP10" s="6"/>
      <c r="BQ10" s="7"/>
      <c r="BR10" s="9"/>
      <c r="BS10" s="10"/>
      <c r="BT10" s="6"/>
      <c r="BU10" s="7"/>
      <c r="BV10" s="9"/>
      <c r="BW10" s="10"/>
      <c r="BX10" s="6"/>
      <c r="BY10" s="7"/>
      <c r="BZ10" s="9"/>
      <c r="CA10" s="10"/>
      <c r="CB10" s="6"/>
      <c r="CC10" s="7"/>
      <c r="CD10" s="9"/>
      <c r="CE10" s="10"/>
      <c r="CF10" s="6"/>
      <c r="CG10" s="7"/>
      <c r="CH10" s="9"/>
      <c r="CI10" s="10"/>
      <c r="CJ10" s="6"/>
      <c r="CK10" s="7"/>
      <c r="CL10" s="9"/>
      <c r="CM10" s="10"/>
      <c r="CN10" s="6"/>
      <c r="CO10" s="7"/>
      <c r="CP10" s="9"/>
      <c r="CQ10" s="10"/>
      <c r="CR10" s="6"/>
      <c r="CS10" s="7"/>
      <c r="CT10" s="9"/>
      <c r="CU10" s="10"/>
      <c r="CV10" s="6"/>
      <c r="CW10" s="7"/>
      <c r="CX10" s="9"/>
      <c r="CY10" s="10"/>
      <c r="CZ10" s="6"/>
      <c r="DA10" s="7"/>
      <c r="DB10" s="9"/>
      <c r="DC10" s="10"/>
      <c r="DD10" s="6"/>
      <c r="DE10" s="7"/>
      <c r="DF10" s="9"/>
      <c r="DG10" s="10"/>
      <c r="DH10" s="6"/>
      <c r="DI10" s="7"/>
      <c r="DJ10" s="9"/>
      <c r="DK10" s="10"/>
      <c r="DL10" s="6"/>
      <c r="DM10" s="7"/>
      <c r="DN10" s="9"/>
      <c r="DO10" s="10"/>
      <c r="DP10" s="6"/>
    </row>
    <row r="11" spans="1:120" ht="42.75" customHeight="1" x14ac:dyDescent="0.55000000000000004">
      <c r="A11" s="13">
        <v>8</v>
      </c>
      <c r="B11" s="10"/>
      <c r="C11" s="6"/>
      <c r="D11" s="7"/>
      <c r="E11" s="9">
        <v>0.01</v>
      </c>
      <c r="F11" s="10">
        <v>0.01</v>
      </c>
      <c r="G11" s="6">
        <v>0.13</v>
      </c>
      <c r="H11" s="7">
        <v>10.25</v>
      </c>
      <c r="I11" s="9">
        <v>11.04</v>
      </c>
      <c r="J11" s="10">
        <v>150</v>
      </c>
      <c r="K11" s="6">
        <v>30.36</v>
      </c>
      <c r="L11" s="7">
        <v>12.76</v>
      </c>
      <c r="M11" s="9">
        <v>4.4800000000000004</v>
      </c>
      <c r="N11" s="10">
        <v>1.22</v>
      </c>
      <c r="O11" s="6">
        <v>0.59</v>
      </c>
      <c r="P11" s="7">
        <v>0.42</v>
      </c>
      <c r="Q11" s="9"/>
      <c r="R11" s="10"/>
      <c r="S11" s="15"/>
      <c r="T11" s="12"/>
      <c r="U11" s="13"/>
      <c r="V11" s="14"/>
      <c r="W11" s="15"/>
      <c r="X11" s="7"/>
      <c r="Y11" s="9"/>
      <c r="Z11" s="10"/>
      <c r="AA11" s="6"/>
      <c r="AB11" s="7"/>
      <c r="AC11" s="9"/>
      <c r="AD11" s="10"/>
      <c r="AE11" s="6"/>
      <c r="AF11" s="7"/>
      <c r="AG11" s="9"/>
      <c r="AH11" s="10"/>
      <c r="AI11" s="6"/>
      <c r="AJ11" s="7"/>
      <c r="AK11" s="9"/>
      <c r="AL11" s="10"/>
      <c r="AM11" s="6"/>
      <c r="AN11" s="7"/>
      <c r="AO11" s="9"/>
      <c r="AP11" s="10"/>
      <c r="AQ11" s="6"/>
      <c r="AR11" s="7"/>
      <c r="AS11" s="9"/>
      <c r="AT11" s="10"/>
      <c r="AU11" s="6"/>
      <c r="AV11" s="7"/>
      <c r="AW11" s="9"/>
      <c r="AX11" s="10"/>
      <c r="AY11" s="6"/>
      <c r="AZ11" s="7"/>
      <c r="BA11" s="9"/>
      <c r="BB11" s="10"/>
      <c r="BC11" s="6"/>
      <c r="BD11" s="7"/>
      <c r="BE11" s="9"/>
      <c r="BF11" s="10"/>
      <c r="BG11" s="6"/>
      <c r="BH11" s="7"/>
      <c r="BI11" s="9"/>
      <c r="BJ11" s="10"/>
      <c r="BK11" s="6"/>
      <c r="BL11" s="7"/>
      <c r="BM11" s="9"/>
      <c r="BN11" s="10"/>
      <c r="BO11" s="6"/>
      <c r="BP11" s="7"/>
      <c r="BQ11" s="9"/>
      <c r="BR11" s="10"/>
      <c r="BS11" s="6"/>
      <c r="BT11" s="7"/>
      <c r="BU11" s="9"/>
      <c r="BV11" s="10"/>
      <c r="BW11" s="6"/>
      <c r="BX11" s="7"/>
      <c r="BY11" s="9"/>
      <c r="BZ11" s="10"/>
      <c r="CA11" s="6"/>
      <c r="CB11" s="7"/>
      <c r="CC11" s="9"/>
      <c r="CD11" s="10"/>
      <c r="CE11" s="6"/>
      <c r="CF11" s="7"/>
      <c r="CG11" s="9"/>
      <c r="CH11" s="10"/>
      <c r="CI11" s="6"/>
      <c r="CJ11" s="7"/>
      <c r="CK11" s="9"/>
      <c r="CL11" s="10"/>
      <c r="CM11" s="6"/>
      <c r="CN11" s="7"/>
      <c r="CO11" s="9"/>
      <c r="CP11" s="10"/>
      <c r="CQ11" s="6"/>
      <c r="CR11" s="7"/>
      <c r="CS11" s="9"/>
      <c r="CT11" s="10"/>
      <c r="CU11" s="6"/>
      <c r="CV11" s="7"/>
      <c r="CW11" s="9"/>
      <c r="CX11" s="10"/>
      <c r="CY11" s="6"/>
      <c r="CZ11" s="7"/>
      <c r="DA11" s="9"/>
      <c r="DB11" s="10"/>
      <c r="DC11" s="6"/>
      <c r="DD11" s="7"/>
      <c r="DE11" s="9"/>
      <c r="DF11" s="10"/>
      <c r="DG11" s="6"/>
      <c r="DH11" s="7"/>
      <c r="DI11" s="9"/>
      <c r="DJ11" s="10"/>
      <c r="DK11" s="6"/>
      <c r="DL11" s="7"/>
      <c r="DM11" s="9"/>
      <c r="DN11" s="10"/>
      <c r="DO11" s="6"/>
      <c r="DP11" s="7"/>
    </row>
    <row r="12" spans="1:120" ht="42.75" customHeight="1" x14ac:dyDescent="0.55000000000000004">
      <c r="A12" s="14">
        <v>9</v>
      </c>
      <c r="B12" s="6"/>
      <c r="C12" s="7"/>
      <c r="D12" s="9"/>
      <c r="E12" s="10"/>
      <c r="F12" s="6">
        <v>0.04</v>
      </c>
      <c r="G12" s="7">
        <v>0.1</v>
      </c>
      <c r="H12" s="9">
        <v>7.47</v>
      </c>
      <c r="I12" s="10">
        <v>10.54</v>
      </c>
      <c r="J12" s="6">
        <v>150</v>
      </c>
      <c r="K12" s="7">
        <v>150</v>
      </c>
      <c r="L12" s="9">
        <v>150</v>
      </c>
      <c r="M12" s="10">
        <v>13.64</v>
      </c>
      <c r="N12" s="6">
        <v>10.48</v>
      </c>
      <c r="O12" s="7">
        <v>4.7</v>
      </c>
      <c r="P12" s="9">
        <v>1.4</v>
      </c>
      <c r="Q12" s="10">
        <v>0.01</v>
      </c>
      <c r="R12" s="6">
        <v>0.1</v>
      </c>
      <c r="S12" s="7"/>
      <c r="T12" s="9"/>
      <c r="U12" s="10"/>
      <c r="V12" s="15"/>
      <c r="W12" s="12"/>
      <c r="X12" s="13"/>
      <c r="Y12" s="14"/>
      <c r="Z12" s="6"/>
      <c r="AA12" s="7"/>
      <c r="AB12" s="9"/>
      <c r="AC12" s="10"/>
      <c r="AD12" s="6"/>
      <c r="AE12" s="7"/>
      <c r="AF12" s="9"/>
      <c r="AG12" s="10"/>
      <c r="AH12" s="6"/>
      <c r="AI12" s="7"/>
      <c r="AJ12" s="9"/>
      <c r="AK12" s="10"/>
      <c r="AL12" s="6"/>
      <c r="AM12" s="7"/>
      <c r="AN12" s="9"/>
      <c r="AO12" s="10"/>
      <c r="AP12" s="6"/>
      <c r="AQ12" s="7"/>
      <c r="AR12" s="9"/>
      <c r="AS12" s="10"/>
      <c r="AT12" s="6"/>
      <c r="AU12" s="7"/>
      <c r="AV12" s="9"/>
      <c r="AW12" s="10"/>
      <c r="AX12" s="6"/>
      <c r="AY12" s="7"/>
      <c r="AZ12" s="9"/>
      <c r="BA12" s="10"/>
      <c r="BB12" s="6"/>
      <c r="BC12" s="7"/>
      <c r="BD12" s="9"/>
      <c r="BE12" s="10"/>
      <c r="BF12" s="6"/>
      <c r="BG12" s="7"/>
      <c r="BH12" s="9"/>
      <c r="BI12" s="10"/>
      <c r="BJ12" s="6"/>
      <c r="BK12" s="7"/>
      <c r="BL12" s="9"/>
      <c r="BM12" s="10"/>
      <c r="BN12" s="6"/>
      <c r="BO12" s="7"/>
      <c r="BP12" s="9"/>
      <c r="BQ12" s="10"/>
      <c r="BR12" s="6"/>
      <c r="BS12" s="7"/>
      <c r="BT12" s="9"/>
      <c r="BU12" s="10"/>
      <c r="BV12" s="6"/>
      <c r="BW12" s="7"/>
      <c r="BX12" s="9"/>
      <c r="BY12" s="10"/>
      <c r="BZ12" s="6"/>
      <c r="CA12" s="7"/>
      <c r="CB12" s="9"/>
      <c r="CC12" s="10"/>
      <c r="CD12" s="6"/>
      <c r="CE12" s="7"/>
      <c r="CF12" s="9"/>
      <c r="CG12" s="10"/>
      <c r="CH12" s="6"/>
      <c r="CI12" s="7"/>
      <c r="CJ12" s="9"/>
      <c r="CK12" s="10"/>
      <c r="CL12" s="6"/>
      <c r="CM12" s="7"/>
      <c r="CN12" s="9"/>
      <c r="CO12" s="10"/>
      <c r="CP12" s="6"/>
      <c r="CQ12" s="7"/>
      <c r="CR12" s="9"/>
      <c r="CS12" s="10"/>
      <c r="CT12" s="6"/>
      <c r="CU12" s="7"/>
      <c r="CV12" s="9"/>
      <c r="CW12" s="10"/>
      <c r="CX12" s="6"/>
      <c r="CY12" s="7"/>
      <c r="CZ12" s="9"/>
      <c r="DA12" s="10"/>
      <c r="DB12" s="6"/>
      <c r="DC12" s="7"/>
      <c r="DD12" s="9"/>
      <c r="DE12" s="10"/>
      <c r="DF12" s="6"/>
      <c r="DG12" s="7"/>
      <c r="DH12" s="9"/>
      <c r="DI12" s="10"/>
      <c r="DJ12" s="6"/>
      <c r="DK12" s="7"/>
      <c r="DL12" s="9"/>
      <c r="DM12" s="10"/>
      <c r="DN12" s="6"/>
      <c r="DO12" s="7"/>
      <c r="DP12" s="9"/>
    </row>
    <row r="13" spans="1:120" ht="42.75" customHeight="1" x14ac:dyDescent="0.55000000000000004">
      <c r="A13" s="15">
        <v>10</v>
      </c>
      <c r="B13" s="7"/>
      <c r="C13" s="9"/>
      <c r="D13" s="10"/>
      <c r="E13" s="6"/>
      <c r="F13" s="7">
        <v>0.01</v>
      </c>
      <c r="G13" s="9">
        <v>0.01</v>
      </c>
      <c r="H13" s="10">
        <v>1.93</v>
      </c>
      <c r="I13" s="6">
        <v>6.22</v>
      </c>
      <c r="J13" s="7">
        <v>14.32</v>
      </c>
      <c r="K13" s="9">
        <v>11.72</v>
      </c>
      <c r="L13" s="10">
        <v>150</v>
      </c>
      <c r="M13" s="6">
        <v>71.78</v>
      </c>
      <c r="N13" s="7">
        <v>11.75</v>
      </c>
      <c r="O13" s="9">
        <v>10.18</v>
      </c>
      <c r="P13" s="10">
        <v>2.2000000000000002</v>
      </c>
      <c r="Q13" s="6">
        <v>0.3</v>
      </c>
      <c r="R13" s="7">
        <v>0.21</v>
      </c>
      <c r="S13" s="9"/>
      <c r="T13" s="10"/>
      <c r="U13" s="6"/>
      <c r="V13" s="7"/>
      <c r="W13" s="9"/>
      <c r="X13" s="10"/>
      <c r="Y13" s="15"/>
      <c r="Z13" s="12"/>
      <c r="AA13" s="13"/>
      <c r="AB13" s="14"/>
      <c r="AC13" s="15"/>
      <c r="AD13" s="7"/>
      <c r="AE13" s="9"/>
      <c r="AF13" s="10"/>
      <c r="AG13" s="6"/>
      <c r="AH13" s="7"/>
      <c r="AI13" s="9"/>
      <c r="AJ13" s="10"/>
      <c r="AK13" s="6"/>
      <c r="AL13" s="7"/>
      <c r="AM13" s="9"/>
      <c r="AN13" s="10"/>
      <c r="AO13" s="6"/>
      <c r="AP13" s="7"/>
      <c r="AQ13" s="9"/>
      <c r="AR13" s="10"/>
      <c r="AS13" s="6"/>
      <c r="AT13" s="7"/>
      <c r="AU13" s="9"/>
      <c r="AV13" s="10"/>
      <c r="AW13" s="6"/>
      <c r="AX13" s="7"/>
      <c r="AY13" s="9"/>
      <c r="AZ13" s="10"/>
      <c r="BA13" s="6"/>
      <c r="BB13" s="7"/>
      <c r="BC13" s="9"/>
      <c r="BD13" s="10"/>
      <c r="BE13" s="6"/>
      <c r="BF13" s="7"/>
      <c r="BG13" s="9"/>
      <c r="BH13" s="10"/>
      <c r="BI13" s="6"/>
      <c r="BJ13" s="7"/>
      <c r="BK13" s="9"/>
      <c r="BL13" s="10"/>
      <c r="BM13" s="6"/>
      <c r="BN13" s="7"/>
      <c r="BO13" s="9"/>
      <c r="BP13" s="10"/>
      <c r="BQ13" s="6"/>
      <c r="BR13" s="7"/>
      <c r="BS13" s="9"/>
      <c r="BT13" s="10"/>
      <c r="BU13" s="6"/>
      <c r="BV13" s="7"/>
      <c r="BW13" s="9"/>
      <c r="BX13" s="10"/>
      <c r="BY13" s="6"/>
      <c r="BZ13" s="7"/>
      <c r="CA13" s="9"/>
      <c r="CB13" s="10"/>
      <c r="CC13" s="6"/>
      <c r="CD13" s="7"/>
      <c r="CE13" s="9"/>
      <c r="CF13" s="10"/>
      <c r="CG13" s="6"/>
      <c r="CH13" s="7"/>
      <c r="CI13" s="9"/>
      <c r="CJ13" s="10"/>
      <c r="CK13" s="6"/>
      <c r="CL13" s="7"/>
      <c r="CM13" s="9"/>
      <c r="CN13" s="10"/>
      <c r="CO13" s="6"/>
      <c r="CP13" s="7"/>
      <c r="CQ13" s="9"/>
      <c r="CR13" s="10"/>
      <c r="CS13" s="6"/>
      <c r="CT13" s="7"/>
      <c r="CU13" s="9"/>
      <c r="CV13" s="10"/>
      <c r="CW13" s="6"/>
      <c r="CX13" s="7"/>
      <c r="CY13" s="9"/>
      <c r="CZ13" s="10"/>
      <c r="DA13" s="6"/>
      <c r="DB13" s="7"/>
      <c r="DC13" s="9"/>
      <c r="DD13" s="10"/>
      <c r="DE13" s="6"/>
      <c r="DF13" s="7"/>
      <c r="DG13" s="9"/>
      <c r="DH13" s="10"/>
      <c r="DI13" s="6"/>
      <c r="DJ13" s="7"/>
      <c r="DK13" s="9"/>
      <c r="DL13" s="10"/>
      <c r="DM13" s="6"/>
      <c r="DN13" s="7"/>
      <c r="DO13" s="9"/>
      <c r="DP13" s="10"/>
    </row>
    <row r="14" spans="1:120" ht="42.75" customHeight="1" x14ac:dyDescent="0.55000000000000004">
      <c r="A14" s="12">
        <v>11</v>
      </c>
      <c r="B14" s="9"/>
      <c r="C14" s="10"/>
      <c r="D14" s="6"/>
      <c r="E14" s="7"/>
      <c r="F14" s="9">
        <v>0.01</v>
      </c>
      <c r="G14" s="10">
        <v>0.05</v>
      </c>
      <c r="H14" s="6">
        <v>0.92</v>
      </c>
      <c r="I14" s="7">
        <v>2.71</v>
      </c>
      <c r="J14" s="9">
        <v>12.12</v>
      </c>
      <c r="K14" s="10">
        <v>10.54</v>
      </c>
      <c r="L14" s="6">
        <v>150</v>
      </c>
      <c r="M14" s="7">
        <v>150</v>
      </c>
      <c r="N14" s="9">
        <v>150</v>
      </c>
      <c r="O14" s="10">
        <v>11.05</v>
      </c>
      <c r="P14" s="6">
        <v>10.210000000000001</v>
      </c>
      <c r="Q14" s="7">
        <v>2.6</v>
      </c>
      <c r="R14" s="9">
        <v>1.25</v>
      </c>
      <c r="S14" s="10">
        <v>0.01</v>
      </c>
      <c r="T14" s="6">
        <v>0.01</v>
      </c>
      <c r="U14" s="7"/>
      <c r="V14" s="9"/>
      <c r="W14" s="10"/>
      <c r="X14" s="6"/>
      <c r="Y14" s="7"/>
      <c r="Z14" s="9"/>
      <c r="AA14" s="10"/>
      <c r="AB14" s="15"/>
      <c r="AC14" s="12"/>
      <c r="AD14" s="13"/>
      <c r="AE14" s="14"/>
      <c r="AF14" s="15"/>
      <c r="AG14" s="12"/>
      <c r="AH14" s="13"/>
      <c r="AI14" s="10"/>
      <c r="AJ14" s="6"/>
      <c r="AK14" s="7"/>
      <c r="AL14" s="9"/>
      <c r="AM14" s="10"/>
      <c r="AN14" s="6"/>
      <c r="AO14" s="7"/>
      <c r="AP14" s="9"/>
      <c r="AQ14" s="10"/>
      <c r="AR14" s="6"/>
      <c r="AS14" s="7"/>
      <c r="AT14" s="9"/>
      <c r="AU14" s="10"/>
      <c r="AV14" s="6"/>
      <c r="AW14" s="7"/>
      <c r="AX14" s="9"/>
      <c r="AY14" s="10"/>
      <c r="AZ14" s="6"/>
      <c r="BA14" s="7"/>
      <c r="BB14" s="9"/>
      <c r="BC14" s="10"/>
      <c r="BD14" s="6"/>
      <c r="BE14" s="7"/>
      <c r="BF14" s="9"/>
      <c r="BG14" s="10"/>
      <c r="BH14" s="6"/>
      <c r="BI14" s="7"/>
      <c r="BJ14" s="9"/>
      <c r="BK14" s="10"/>
      <c r="BL14" s="6"/>
      <c r="BM14" s="7"/>
      <c r="BN14" s="9"/>
      <c r="BO14" s="10"/>
      <c r="BP14" s="6"/>
      <c r="BQ14" s="7"/>
      <c r="BR14" s="9"/>
      <c r="BS14" s="10"/>
      <c r="BT14" s="6"/>
      <c r="BU14" s="7"/>
      <c r="BV14" s="9"/>
      <c r="BW14" s="10"/>
      <c r="BX14" s="6"/>
      <c r="BY14" s="7"/>
      <c r="BZ14" s="9"/>
      <c r="CA14" s="10"/>
      <c r="CB14" s="6"/>
      <c r="CC14" s="7"/>
      <c r="CD14" s="9"/>
      <c r="CE14" s="10"/>
      <c r="CF14" s="6"/>
      <c r="CG14" s="7"/>
      <c r="CH14" s="9"/>
      <c r="CI14" s="10"/>
      <c r="CJ14" s="6"/>
      <c r="CK14" s="7"/>
      <c r="CL14" s="9"/>
      <c r="CM14" s="10"/>
      <c r="CN14" s="6"/>
      <c r="CO14" s="7"/>
      <c r="CP14" s="9"/>
      <c r="CQ14" s="10"/>
      <c r="CR14" s="6"/>
      <c r="CS14" s="7"/>
      <c r="CT14" s="9"/>
      <c r="CU14" s="10"/>
      <c r="CV14" s="6"/>
      <c r="CW14" s="7"/>
      <c r="CX14" s="9"/>
      <c r="CY14" s="10"/>
      <c r="CZ14" s="6"/>
      <c r="DA14" s="7"/>
      <c r="DB14" s="9"/>
      <c r="DC14" s="10"/>
      <c r="DD14" s="6"/>
      <c r="DE14" s="7"/>
      <c r="DF14" s="9"/>
      <c r="DG14" s="10"/>
      <c r="DH14" s="6"/>
      <c r="DI14" s="7"/>
      <c r="DJ14" s="9"/>
      <c r="DK14" s="10"/>
      <c r="DL14" s="6"/>
      <c r="DM14" s="7"/>
      <c r="DN14" s="9"/>
      <c r="DO14" s="10"/>
      <c r="DP14" s="6"/>
    </row>
    <row r="15" spans="1:120" ht="42.75" customHeight="1" x14ac:dyDescent="0.55000000000000004">
      <c r="A15" s="13">
        <v>12</v>
      </c>
      <c r="B15" s="10"/>
      <c r="C15" s="6"/>
      <c r="D15" s="7"/>
      <c r="E15" s="9"/>
      <c r="F15" s="10"/>
      <c r="G15" s="6">
        <v>0.01</v>
      </c>
      <c r="H15" s="7">
        <v>0.46</v>
      </c>
      <c r="I15" s="9">
        <v>1.3</v>
      </c>
      <c r="J15" s="10">
        <v>10.41</v>
      </c>
      <c r="K15" s="6">
        <v>10.55</v>
      </c>
      <c r="L15" s="7">
        <v>16.14</v>
      </c>
      <c r="M15" s="9">
        <v>36.07</v>
      </c>
      <c r="N15" s="10">
        <v>150</v>
      </c>
      <c r="O15" s="6">
        <v>107.16</v>
      </c>
      <c r="P15" s="7">
        <v>10.54</v>
      </c>
      <c r="Q15" s="9">
        <v>2.7</v>
      </c>
      <c r="R15" s="10">
        <v>1.87</v>
      </c>
      <c r="S15" s="6">
        <v>0.01</v>
      </c>
      <c r="T15" s="7">
        <v>0.15</v>
      </c>
      <c r="U15" s="9"/>
      <c r="V15" s="10"/>
      <c r="W15" s="6"/>
      <c r="X15" s="7"/>
      <c r="Y15" s="9"/>
      <c r="Z15" s="10"/>
      <c r="AA15" s="6"/>
      <c r="AB15" s="7"/>
      <c r="AC15" s="9"/>
      <c r="AD15" s="10"/>
      <c r="AE15" s="15"/>
      <c r="AF15" s="12"/>
      <c r="AG15" s="13"/>
      <c r="AH15" s="14"/>
      <c r="AI15" s="6"/>
      <c r="AJ15" s="7"/>
      <c r="AK15" s="9"/>
      <c r="AL15" s="10"/>
      <c r="AM15" s="6"/>
      <c r="AN15" s="7"/>
      <c r="AO15" s="9"/>
      <c r="AP15" s="10"/>
      <c r="AQ15" s="6"/>
      <c r="AR15" s="7"/>
      <c r="AS15" s="9"/>
      <c r="AT15" s="10"/>
      <c r="AU15" s="6"/>
      <c r="AV15" s="7"/>
      <c r="AW15" s="9"/>
      <c r="AX15" s="10"/>
      <c r="AY15" s="6"/>
      <c r="AZ15" s="7"/>
      <c r="BA15" s="9"/>
      <c r="BB15" s="10"/>
      <c r="BC15" s="6"/>
      <c r="BD15" s="7"/>
      <c r="BE15" s="9"/>
      <c r="BF15" s="10"/>
      <c r="BG15" s="6"/>
      <c r="BH15" s="7"/>
      <c r="BI15" s="9"/>
      <c r="BJ15" s="10"/>
      <c r="BK15" s="6"/>
      <c r="BL15" s="7"/>
      <c r="BM15" s="9"/>
      <c r="BN15" s="10"/>
      <c r="BO15" s="6"/>
      <c r="BP15" s="7"/>
      <c r="BQ15" s="9"/>
      <c r="BR15" s="10"/>
      <c r="BS15" s="6"/>
      <c r="BT15" s="7"/>
      <c r="BU15" s="9"/>
      <c r="BV15" s="10"/>
      <c r="BW15" s="6"/>
      <c r="BX15" s="7"/>
      <c r="BY15" s="9"/>
      <c r="BZ15" s="10"/>
      <c r="CA15" s="6"/>
      <c r="CB15" s="7"/>
      <c r="CC15" s="9"/>
      <c r="CD15" s="10"/>
      <c r="CE15" s="6"/>
      <c r="CF15" s="7"/>
      <c r="CG15" s="9"/>
      <c r="CH15" s="10"/>
      <c r="CI15" s="6"/>
      <c r="CJ15" s="7"/>
      <c r="CK15" s="9"/>
      <c r="CL15" s="10"/>
      <c r="CM15" s="6"/>
      <c r="CN15" s="7"/>
      <c r="CO15" s="9"/>
      <c r="CP15" s="10"/>
      <c r="CQ15" s="6"/>
      <c r="CR15" s="7"/>
      <c r="CS15" s="9"/>
      <c r="CT15" s="10"/>
      <c r="CU15" s="6"/>
      <c r="CV15" s="7"/>
      <c r="CW15" s="9"/>
      <c r="CX15" s="10"/>
      <c r="CY15" s="6"/>
      <c r="CZ15" s="7"/>
      <c r="DA15" s="9"/>
      <c r="DB15" s="10"/>
      <c r="DC15" s="6"/>
      <c r="DD15" s="7"/>
      <c r="DE15" s="9"/>
      <c r="DF15" s="10"/>
      <c r="DG15" s="6"/>
      <c r="DH15" s="7"/>
      <c r="DI15" s="9"/>
      <c r="DJ15" s="10"/>
      <c r="DK15" s="6"/>
      <c r="DL15" s="7"/>
      <c r="DM15" s="9"/>
      <c r="DN15" s="10"/>
      <c r="DO15" s="6"/>
      <c r="DP15" s="7"/>
    </row>
    <row r="16" spans="1:120" ht="42.75" customHeight="1" x14ac:dyDescent="0.55000000000000004">
      <c r="A16" s="14">
        <v>13</v>
      </c>
      <c r="B16" s="6"/>
      <c r="C16" s="7"/>
      <c r="D16" s="9"/>
      <c r="E16" s="10"/>
      <c r="F16" s="6"/>
      <c r="G16" s="7">
        <v>0.03</v>
      </c>
      <c r="H16" s="9">
        <v>0.16</v>
      </c>
      <c r="I16" s="10">
        <v>0.87</v>
      </c>
      <c r="J16" s="6">
        <v>10.210000000000001</v>
      </c>
      <c r="K16" s="7">
        <v>10.210000000000001</v>
      </c>
      <c r="L16" s="9">
        <v>20.48</v>
      </c>
      <c r="M16" s="10">
        <v>19.850000000000001</v>
      </c>
      <c r="N16" s="6">
        <v>150</v>
      </c>
      <c r="O16" s="7">
        <v>150</v>
      </c>
      <c r="P16" s="9">
        <v>150</v>
      </c>
      <c r="Q16" s="10">
        <v>10.53</v>
      </c>
      <c r="R16" s="6">
        <v>10.029999999999999</v>
      </c>
      <c r="S16" s="7">
        <v>1.5</v>
      </c>
      <c r="T16" s="9">
        <v>0.98</v>
      </c>
      <c r="U16" s="10">
        <v>0.01</v>
      </c>
      <c r="V16" s="6">
        <v>0.01</v>
      </c>
      <c r="W16" s="7"/>
      <c r="X16" s="9"/>
      <c r="Y16" s="10"/>
      <c r="Z16" s="6"/>
      <c r="AA16" s="7"/>
      <c r="AB16" s="9"/>
      <c r="AC16" s="10"/>
      <c r="AD16" s="6"/>
      <c r="AE16" s="7"/>
      <c r="AF16" s="9"/>
      <c r="AG16" s="10"/>
      <c r="AH16" s="15"/>
      <c r="AI16" s="12"/>
      <c r="AJ16" s="13"/>
      <c r="AK16" s="14"/>
      <c r="AL16" s="6"/>
      <c r="AM16" s="7"/>
      <c r="AN16" s="9"/>
      <c r="AO16" s="10"/>
      <c r="AP16" s="6"/>
      <c r="AQ16" s="7"/>
      <c r="AR16" s="9"/>
      <c r="AS16" s="10"/>
      <c r="AT16" s="6"/>
      <c r="AU16" s="7"/>
      <c r="AV16" s="9"/>
      <c r="AW16" s="10"/>
      <c r="AX16" s="6"/>
      <c r="AY16" s="7"/>
      <c r="AZ16" s="9"/>
      <c r="BA16" s="10"/>
      <c r="BB16" s="6"/>
      <c r="BC16" s="7"/>
      <c r="BD16" s="9"/>
      <c r="BE16" s="10"/>
      <c r="BF16" s="6"/>
      <c r="BG16" s="7"/>
      <c r="BH16" s="9"/>
      <c r="BI16" s="10"/>
      <c r="BJ16" s="6"/>
      <c r="BK16" s="7"/>
      <c r="BL16" s="9"/>
      <c r="BM16" s="10"/>
      <c r="BN16" s="6"/>
      <c r="BO16" s="7"/>
      <c r="BP16" s="9"/>
      <c r="BQ16" s="10"/>
      <c r="BR16" s="6"/>
      <c r="BS16" s="7"/>
      <c r="BT16" s="9"/>
      <c r="BU16" s="10"/>
      <c r="BV16" s="6"/>
      <c r="BW16" s="7"/>
      <c r="BX16" s="9"/>
      <c r="BY16" s="10"/>
      <c r="BZ16" s="6"/>
      <c r="CA16" s="7"/>
      <c r="CB16" s="9"/>
      <c r="CC16" s="10"/>
      <c r="CD16" s="6"/>
      <c r="CE16" s="7"/>
      <c r="CF16" s="9"/>
      <c r="CG16" s="10"/>
      <c r="CH16" s="6"/>
      <c r="CI16" s="7"/>
      <c r="CJ16" s="9"/>
      <c r="CK16" s="10"/>
      <c r="CL16" s="6"/>
      <c r="CM16" s="7"/>
      <c r="CN16" s="9"/>
      <c r="CO16" s="10"/>
      <c r="CP16" s="6"/>
      <c r="CQ16" s="7"/>
      <c r="CR16" s="9"/>
      <c r="CS16" s="10"/>
      <c r="CT16" s="6"/>
      <c r="CU16" s="7"/>
      <c r="CV16" s="9"/>
      <c r="CW16" s="10"/>
      <c r="CX16" s="6"/>
      <c r="CY16" s="7"/>
      <c r="CZ16" s="9"/>
      <c r="DA16" s="10"/>
      <c r="DB16" s="6"/>
      <c r="DC16" s="7"/>
      <c r="DD16" s="9"/>
      <c r="DE16" s="10"/>
      <c r="DF16" s="6"/>
      <c r="DG16" s="7"/>
      <c r="DH16" s="9"/>
      <c r="DI16" s="10"/>
      <c r="DJ16" s="6"/>
      <c r="DK16" s="7"/>
      <c r="DL16" s="9"/>
      <c r="DM16" s="10"/>
      <c r="DN16" s="6"/>
      <c r="DO16" s="7"/>
      <c r="DP16" s="9"/>
    </row>
    <row r="17" spans="1:120" ht="42.75" customHeight="1" x14ac:dyDescent="0.55000000000000004">
      <c r="A17" s="15">
        <v>14</v>
      </c>
      <c r="B17" s="7"/>
      <c r="C17" s="9"/>
      <c r="D17" s="10"/>
      <c r="E17" s="6"/>
      <c r="F17" s="7"/>
      <c r="G17" s="9"/>
      <c r="H17" s="10">
        <v>0.01</v>
      </c>
      <c r="I17" s="6">
        <v>0.14000000000000001</v>
      </c>
      <c r="J17" s="7">
        <v>0.9</v>
      </c>
      <c r="K17" s="9">
        <v>4</v>
      </c>
      <c r="L17" s="10">
        <v>6.02</v>
      </c>
      <c r="M17" s="6">
        <v>10.01</v>
      </c>
      <c r="N17" s="7">
        <v>21.43</v>
      </c>
      <c r="O17" s="9">
        <v>20.21</v>
      </c>
      <c r="P17" s="10">
        <v>150</v>
      </c>
      <c r="Q17" s="6">
        <v>20.25</v>
      </c>
      <c r="R17" s="7">
        <v>10.27</v>
      </c>
      <c r="S17" s="9">
        <v>2.98</v>
      </c>
      <c r="T17" s="10">
        <v>1.73</v>
      </c>
      <c r="U17" s="6">
        <v>0.01</v>
      </c>
      <c r="V17" s="7">
        <v>0.26</v>
      </c>
      <c r="W17" s="9"/>
      <c r="X17" s="10"/>
      <c r="Y17" s="6"/>
      <c r="Z17" s="7"/>
      <c r="AA17" s="9"/>
      <c r="AB17" s="10"/>
      <c r="AC17" s="6"/>
      <c r="AD17" s="7"/>
      <c r="AE17" s="9"/>
      <c r="AF17" s="10"/>
      <c r="AG17" s="6"/>
      <c r="AH17" s="7"/>
      <c r="AI17" s="9"/>
      <c r="AJ17" s="10"/>
      <c r="AK17" s="15"/>
      <c r="AL17" s="7"/>
      <c r="AM17" s="9"/>
      <c r="AN17" s="10"/>
      <c r="AO17" s="6"/>
      <c r="AP17" s="7"/>
      <c r="AQ17" s="9"/>
      <c r="AR17" s="10"/>
      <c r="AS17" s="6"/>
      <c r="AT17" s="7"/>
      <c r="AU17" s="9"/>
      <c r="AV17" s="10"/>
      <c r="AW17" s="6"/>
      <c r="AX17" s="7"/>
      <c r="AY17" s="9"/>
      <c r="AZ17" s="10"/>
      <c r="BA17" s="6"/>
      <c r="BB17" s="7"/>
      <c r="BC17" s="9"/>
      <c r="BD17" s="10"/>
      <c r="BE17" s="6"/>
      <c r="BF17" s="7"/>
      <c r="BG17" s="9"/>
      <c r="BH17" s="10"/>
      <c r="BI17" s="6"/>
      <c r="BJ17" s="7"/>
      <c r="BK17" s="9"/>
      <c r="BL17" s="10"/>
      <c r="BM17" s="6"/>
      <c r="BN17" s="7"/>
      <c r="BO17" s="9"/>
      <c r="BP17" s="10"/>
      <c r="BQ17" s="6"/>
      <c r="BR17" s="7"/>
      <c r="BS17" s="9"/>
      <c r="BT17" s="10"/>
      <c r="BU17" s="6"/>
      <c r="BV17" s="7"/>
      <c r="BW17" s="9"/>
      <c r="BX17" s="10"/>
      <c r="BY17" s="6"/>
      <c r="BZ17" s="7"/>
      <c r="CA17" s="9"/>
      <c r="CB17" s="10"/>
      <c r="CC17" s="6"/>
      <c r="CD17" s="7"/>
      <c r="CE17" s="9"/>
      <c r="CF17" s="10"/>
      <c r="CG17" s="6"/>
      <c r="CH17" s="7"/>
      <c r="CI17" s="9"/>
      <c r="CJ17" s="10"/>
      <c r="CK17" s="6"/>
      <c r="CL17" s="7"/>
      <c r="CM17" s="9"/>
      <c r="CN17" s="10"/>
      <c r="CO17" s="6"/>
      <c r="CP17" s="7"/>
      <c r="CQ17" s="9"/>
      <c r="CR17" s="10"/>
      <c r="CS17" s="6"/>
      <c r="CT17" s="7"/>
      <c r="CU17" s="9"/>
      <c r="CV17" s="10"/>
      <c r="CW17" s="6"/>
      <c r="CX17" s="7"/>
      <c r="CY17" s="9"/>
      <c r="CZ17" s="10"/>
      <c r="DA17" s="6"/>
      <c r="DB17" s="7"/>
      <c r="DC17" s="9"/>
      <c r="DD17" s="10"/>
      <c r="DE17" s="6"/>
      <c r="DF17" s="7"/>
      <c r="DG17" s="9"/>
      <c r="DH17" s="10"/>
      <c r="DI17" s="6"/>
      <c r="DJ17" s="7"/>
      <c r="DK17" s="9"/>
      <c r="DL17" s="10"/>
      <c r="DM17" s="6"/>
      <c r="DN17" s="7"/>
      <c r="DO17" s="9"/>
      <c r="DP17" s="10"/>
    </row>
    <row r="18" spans="1:120" ht="42.75" customHeight="1" x14ac:dyDescent="0.55000000000000004">
      <c r="A18" s="12">
        <v>15</v>
      </c>
      <c r="B18" s="9"/>
      <c r="C18" s="10"/>
      <c r="D18" s="6"/>
      <c r="E18" s="7"/>
      <c r="F18" s="9"/>
      <c r="G18" s="10"/>
      <c r="H18" s="6">
        <v>0.06</v>
      </c>
      <c r="I18" s="7">
        <v>0.15</v>
      </c>
      <c r="J18" s="9">
        <v>0.65</v>
      </c>
      <c r="K18" s="10">
        <v>0.5</v>
      </c>
      <c r="L18" s="6">
        <v>1.97</v>
      </c>
      <c r="M18" s="7">
        <v>3.01</v>
      </c>
      <c r="N18" s="9">
        <v>38.659999999999997</v>
      </c>
      <c r="O18" s="10">
        <v>20.94</v>
      </c>
      <c r="P18" s="6">
        <v>150</v>
      </c>
      <c r="Q18" s="7">
        <v>150</v>
      </c>
      <c r="R18" s="9">
        <v>150</v>
      </c>
      <c r="S18" s="10">
        <v>10.26</v>
      </c>
      <c r="T18" s="6">
        <v>8.4499999999999993</v>
      </c>
      <c r="U18" s="7">
        <v>1.78</v>
      </c>
      <c r="V18" s="9">
        <v>1.02</v>
      </c>
      <c r="W18" s="10"/>
      <c r="X18" s="6">
        <v>0.01</v>
      </c>
      <c r="Y18" s="12"/>
      <c r="Z18" s="13"/>
      <c r="AA18" s="10"/>
      <c r="AB18" s="6"/>
      <c r="AC18" s="7"/>
      <c r="AD18" s="9"/>
      <c r="AE18" s="10"/>
      <c r="AF18" s="6"/>
      <c r="AG18" s="7"/>
      <c r="AH18" s="9"/>
      <c r="AI18" s="10"/>
      <c r="AJ18" s="6"/>
      <c r="AK18" s="7"/>
      <c r="AL18" s="9"/>
      <c r="AM18" s="10"/>
      <c r="AN18" s="6"/>
      <c r="AO18" s="7"/>
      <c r="AP18" s="9"/>
      <c r="AQ18" s="10"/>
      <c r="AR18" s="6"/>
      <c r="AS18" s="7"/>
      <c r="AT18" s="9"/>
      <c r="AU18" s="10"/>
      <c r="AV18" s="6"/>
      <c r="AW18" s="7"/>
      <c r="AX18" s="9"/>
      <c r="AY18" s="10"/>
      <c r="AZ18" s="6"/>
      <c r="BA18" s="7"/>
      <c r="BB18" s="9"/>
      <c r="BC18" s="10"/>
      <c r="BD18" s="6"/>
      <c r="BE18" s="7"/>
      <c r="BF18" s="9"/>
      <c r="BG18" s="10"/>
      <c r="BH18" s="6"/>
      <c r="BI18" s="7"/>
      <c r="BJ18" s="9"/>
      <c r="BK18" s="10"/>
      <c r="BL18" s="6"/>
      <c r="BM18" s="7"/>
      <c r="BN18" s="9"/>
      <c r="BO18" s="10"/>
      <c r="BP18" s="6"/>
      <c r="BQ18" s="7"/>
      <c r="BR18" s="9"/>
      <c r="BS18" s="10"/>
      <c r="BT18" s="6"/>
      <c r="BU18" s="7"/>
      <c r="BV18" s="9"/>
      <c r="BW18" s="10"/>
      <c r="BX18" s="6"/>
      <c r="BY18" s="7"/>
      <c r="BZ18" s="9"/>
      <c r="CA18" s="10"/>
      <c r="CB18" s="6"/>
      <c r="CC18" s="7"/>
      <c r="CD18" s="9"/>
      <c r="CE18" s="10"/>
      <c r="CF18" s="6"/>
      <c r="CG18" s="7"/>
      <c r="CH18" s="9"/>
      <c r="CI18" s="10"/>
      <c r="CJ18" s="6"/>
      <c r="CK18" s="7"/>
      <c r="CL18" s="9"/>
      <c r="CM18" s="10"/>
      <c r="CN18" s="6"/>
      <c r="CO18" s="7"/>
      <c r="CP18" s="9"/>
      <c r="CQ18" s="10"/>
      <c r="CR18" s="6"/>
      <c r="CS18" s="7"/>
      <c r="CT18" s="9"/>
      <c r="CU18" s="10"/>
      <c r="CV18" s="6"/>
      <c r="CW18" s="7"/>
      <c r="CX18" s="9"/>
      <c r="CY18" s="10"/>
      <c r="CZ18" s="6"/>
      <c r="DA18" s="7"/>
      <c r="DB18" s="9"/>
      <c r="DC18" s="10"/>
      <c r="DD18" s="6"/>
      <c r="DE18" s="7"/>
      <c r="DF18" s="9"/>
      <c r="DG18" s="10"/>
      <c r="DH18" s="6"/>
      <c r="DI18" s="7"/>
      <c r="DJ18" s="9"/>
      <c r="DK18" s="10"/>
      <c r="DL18" s="6"/>
      <c r="DM18" s="7"/>
      <c r="DN18" s="9"/>
      <c r="DO18" s="10"/>
      <c r="DP18" s="6"/>
    </row>
    <row r="19" spans="1:120" ht="42.75" customHeight="1" x14ac:dyDescent="0.55000000000000004">
      <c r="A19" s="13">
        <v>16</v>
      </c>
      <c r="B19" s="10"/>
      <c r="C19" s="6"/>
      <c r="D19" s="7"/>
      <c r="E19" s="9"/>
      <c r="F19" s="10"/>
      <c r="G19" s="6"/>
      <c r="H19" s="7"/>
      <c r="I19" s="9">
        <v>0.01</v>
      </c>
      <c r="J19" s="10">
        <v>0.01</v>
      </c>
      <c r="K19" s="6">
        <v>0.1</v>
      </c>
      <c r="L19" s="7">
        <v>0.32</v>
      </c>
      <c r="M19" s="9">
        <v>0.31</v>
      </c>
      <c r="N19" s="10">
        <v>10.050000000000001</v>
      </c>
      <c r="O19" s="6">
        <v>10.44</v>
      </c>
      <c r="P19" s="7">
        <v>30.7</v>
      </c>
      <c r="Q19" s="9">
        <v>53.16</v>
      </c>
      <c r="R19" s="10">
        <v>150</v>
      </c>
      <c r="S19" s="6">
        <v>10.09</v>
      </c>
      <c r="T19" s="7">
        <v>10.130000000000001</v>
      </c>
      <c r="U19" s="9">
        <v>3.42</v>
      </c>
      <c r="V19" s="10">
        <v>1.81</v>
      </c>
      <c r="W19" s="6">
        <v>0.01</v>
      </c>
      <c r="X19" s="7">
        <v>0.31</v>
      </c>
      <c r="Y19" s="9"/>
      <c r="Z19" s="14"/>
      <c r="AA19" s="15"/>
      <c r="AB19" s="7"/>
      <c r="AC19" s="9"/>
      <c r="AD19" s="10"/>
      <c r="AE19" s="6"/>
      <c r="AF19" s="7"/>
      <c r="AG19" s="9"/>
      <c r="AH19" s="10"/>
      <c r="AI19" s="6"/>
      <c r="AJ19" s="7"/>
      <c r="AK19" s="9"/>
      <c r="AL19" s="10"/>
      <c r="AM19" s="6"/>
      <c r="AN19" s="7"/>
      <c r="AO19" s="9"/>
      <c r="AP19" s="10"/>
      <c r="AQ19" s="6"/>
      <c r="AR19" s="7"/>
      <c r="AS19" s="9"/>
      <c r="AT19" s="10"/>
      <c r="AU19" s="6"/>
      <c r="AV19" s="7"/>
      <c r="AW19" s="9"/>
      <c r="AX19" s="10"/>
      <c r="AY19" s="6"/>
      <c r="AZ19" s="7"/>
      <c r="BA19" s="9"/>
      <c r="BB19" s="10"/>
      <c r="BC19" s="6"/>
      <c r="BD19" s="7"/>
      <c r="BE19" s="9"/>
      <c r="BF19" s="10"/>
      <c r="BG19" s="6"/>
      <c r="BH19" s="7"/>
      <c r="BI19" s="9"/>
      <c r="BJ19" s="10"/>
      <c r="BK19" s="6"/>
      <c r="BL19" s="7"/>
      <c r="BM19" s="9"/>
      <c r="BN19" s="10"/>
      <c r="BO19" s="6"/>
      <c r="BP19" s="7"/>
      <c r="BQ19" s="9"/>
      <c r="BR19" s="10"/>
      <c r="BS19" s="6"/>
      <c r="BT19" s="7"/>
      <c r="BU19" s="9"/>
      <c r="BV19" s="10"/>
      <c r="BW19" s="6"/>
      <c r="BX19" s="7"/>
      <c r="BY19" s="9"/>
      <c r="BZ19" s="10"/>
      <c r="CA19" s="6"/>
      <c r="CB19" s="7"/>
      <c r="CC19" s="9"/>
      <c r="CD19" s="10"/>
      <c r="CE19" s="6"/>
      <c r="CF19" s="7"/>
      <c r="CG19" s="9"/>
      <c r="CH19" s="10"/>
      <c r="CI19" s="6"/>
      <c r="CJ19" s="7"/>
      <c r="CK19" s="9"/>
      <c r="CL19" s="10"/>
      <c r="CM19" s="6"/>
      <c r="CN19" s="7"/>
      <c r="CO19" s="9"/>
      <c r="CP19" s="10"/>
      <c r="CQ19" s="6"/>
      <c r="CR19" s="7"/>
      <c r="CS19" s="9"/>
      <c r="CT19" s="10"/>
      <c r="CU19" s="6"/>
      <c r="CV19" s="7"/>
      <c r="CW19" s="9"/>
      <c r="CX19" s="10"/>
      <c r="CY19" s="6"/>
      <c r="CZ19" s="7"/>
      <c r="DA19" s="9"/>
      <c r="DB19" s="10"/>
      <c r="DC19" s="6"/>
      <c r="DD19" s="7"/>
      <c r="DE19" s="9"/>
      <c r="DF19" s="10"/>
      <c r="DG19" s="6"/>
      <c r="DH19" s="7"/>
      <c r="DI19" s="9"/>
      <c r="DJ19" s="10"/>
      <c r="DK19" s="6"/>
      <c r="DL19" s="7"/>
      <c r="DM19" s="9"/>
      <c r="DN19" s="10"/>
      <c r="DO19" s="6"/>
      <c r="DP19" s="7"/>
    </row>
    <row r="20" spans="1:120" ht="42.75" customHeight="1" x14ac:dyDescent="0.55000000000000004">
      <c r="A20" s="14">
        <v>17</v>
      </c>
      <c r="B20" s="6"/>
      <c r="C20" s="7"/>
      <c r="D20" s="9"/>
      <c r="E20" s="10"/>
      <c r="F20" s="6"/>
      <c r="G20" s="7"/>
      <c r="H20" s="9"/>
      <c r="I20" s="10">
        <v>0.01</v>
      </c>
      <c r="J20" s="6">
        <v>0.01</v>
      </c>
      <c r="K20" s="7">
        <v>0.05</v>
      </c>
      <c r="L20" s="9">
        <v>0.18</v>
      </c>
      <c r="M20" s="10">
        <v>0.45</v>
      </c>
      <c r="N20" s="6">
        <v>3.35</v>
      </c>
      <c r="O20" s="7">
        <v>6.44</v>
      </c>
      <c r="P20" s="9">
        <v>90.36</v>
      </c>
      <c r="Q20" s="10">
        <v>57.97</v>
      </c>
      <c r="R20" s="6">
        <v>150</v>
      </c>
      <c r="S20" s="7">
        <v>150</v>
      </c>
      <c r="T20" s="9">
        <v>150</v>
      </c>
      <c r="U20" s="10">
        <v>10.039999999999999</v>
      </c>
      <c r="V20" s="6">
        <v>4.4000000000000004</v>
      </c>
      <c r="W20" s="7">
        <v>0.01</v>
      </c>
      <c r="X20" s="9">
        <v>0.53</v>
      </c>
      <c r="Y20" s="10"/>
      <c r="Z20" s="6">
        <v>0.14000000000000001</v>
      </c>
      <c r="AA20" s="12"/>
      <c r="AB20" s="13"/>
      <c r="AC20" s="10"/>
      <c r="AD20" s="6"/>
      <c r="AE20" s="7"/>
      <c r="AF20" s="9"/>
      <c r="AG20" s="10"/>
      <c r="AH20" s="6"/>
      <c r="AI20" s="7"/>
      <c r="AJ20" s="9"/>
      <c r="AK20" s="10"/>
      <c r="AL20" s="6"/>
      <c r="AM20" s="7"/>
      <c r="AN20" s="9"/>
      <c r="AO20" s="10"/>
      <c r="AP20" s="6"/>
      <c r="AQ20" s="7"/>
      <c r="AR20" s="9"/>
      <c r="AS20" s="10"/>
      <c r="AT20" s="6"/>
      <c r="AU20" s="7"/>
      <c r="AV20" s="9"/>
      <c r="AW20" s="10"/>
      <c r="AX20" s="6"/>
      <c r="AY20" s="7"/>
      <c r="AZ20" s="9"/>
      <c r="BA20" s="10"/>
      <c r="BB20" s="6"/>
      <c r="BC20" s="7"/>
      <c r="BD20" s="9"/>
      <c r="BE20" s="10"/>
      <c r="BF20" s="6"/>
      <c r="BG20" s="7"/>
      <c r="BH20" s="9"/>
      <c r="BI20" s="10"/>
      <c r="BJ20" s="6"/>
      <c r="BK20" s="7"/>
      <c r="BL20" s="9"/>
      <c r="BM20" s="10"/>
      <c r="BN20" s="6"/>
      <c r="BO20" s="7"/>
      <c r="BP20" s="9"/>
      <c r="BQ20" s="10"/>
      <c r="BR20" s="6"/>
      <c r="BS20" s="7"/>
      <c r="BT20" s="9"/>
      <c r="BU20" s="10"/>
      <c r="BV20" s="6"/>
      <c r="BW20" s="7"/>
      <c r="BX20" s="9"/>
      <c r="BY20" s="10"/>
      <c r="BZ20" s="6"/>
      <c r="CA20" s="7"/>
      <c r="CB20" s="9"/>
      <c r="CC20" s="10"/>
      <c r="CD20" s="6"/>
      <c r="CE20" s="7"/>
      <c r="CF20" s="9"/>
      <c r="CG20" s="10"/>
      <c r="CH20" s="6"/>
      <c r="CI20" s="7"/>
      <c r="CJ20" s="9"/>
      <c r="CK20" s="10"/>
      <c r="CL20" s="6"/>
      <c r="CM20" s="7"/>
      <c r="CN20" s="9"/>
      <c r="CO20" s="10"/>
      <c r="CP20" s="6"/>
      <c r="CQ20" s="7"/>
      <c r="CR20" s="9"/>
      <c r="CS20" s="10"/>
      <c r="CT20" s="6"/>
      <c r="CU20" s="7"/>
      <c r="CV20" s="9"/>
      <c r="CW20" s="10"/>
      <c r="CX20" s="6"/>
      <c r="CY20" s="7"/>
      <c r="CZ20" s="9"/>
      <c r="DA20" s="10"/>
      <c r="DB20" s="6"/>
      <c r="DC20" s="7"/>
      <c r="DD20" s="9"/>
      <c r="DE20" s="10"/>
      <c r="DF20" s="6"/>
      <c r="DG20" s="7"/>
      <c r="DH20" s="9"/>
      <c r="DI20" s="10"/>
      <c r="DJ20" s="6"/>
      <c r="DK20" s="7"/>
      <c r="DL20" s="9"/>
      <c r="DM20" s="10"/>
      <c r="DN20" s="6"/>
      <c r="DO20" s="7"/>
      <c r="DP20" s="9"/>
    </row>
    <row r="21" spans="1:120" ht="42.75" customHeight="1" x14ac:dyDescent="0.55000000000000004">
      <c r="A21" s="15">
        <v>18</v>
      </c>
      <c r="B21" s="7"/>
      <c r="C21" s="9"/>
      <c r="D21" s="10"/>
      <c r="E21" s="6"/>
      <c r="F21" s="7"/>
      <c r="G21" s="9"/>
      <c r="H21" s="14"/>
      <c r="I21" s="6"/>
      <c r="J21" s="7">
        <v>0.01</v>
      </c>
      <c r="K21" s="9">
        <v>0.01</v>
      </c>
      <c r="L21" s="10">
        <v>0.16</v>
      </c>
      <c r="M21" s="6">
        <v>0.48</v>
      </c>
      <c r="N21" s="7">
        <v>2.2999999999999998</v>
      </c>
      <c r="O21" s="9">
        <v>0.32</v>
      </c>
      <c r="P21" s="10">
        <v>10.88</v>
      </c>
      <c r="Q21" s="6">
        <v>11.94</v>
      </c>
      <c r="R21" s="7">
        <v>61.72</v>
      </c>
      <c r="S21" s="9">
        <v>100.3</v>
      </c>
      <c r="T21" s="10">
        <v>60.15</v>
      </c>
      <c r="U21" s="6">
        <v>21.12</v>
      </c>
      <c r="V21" s="7">
        <v>8.6</v>
      </c>
      <c r="W21" s="9">
        <v>1.82</v>
      </c>
      <c r="X21" s="10">
        <v>80.900000000000006</v>
      </c>
      <c r="Y21" s="6">
        <v>0.01</v>
      </c>
      <c r="Z21" s="7">
        <v>0.22</v>
      </c>
      <c r="AA21" s="9">
        <v>0.01</v>
      </c>
      <c r="AB21" s="10">
        <v>0.05</v>
      </c>
      <c r="AC21" s="15"/>
      <c r="AD21" s="7"/>
      <c r="AE21" s="9"/>
      <c r="AF21" s="10"/>
      <c r="AG21" s="6"/>
      <c r="AH21" s="7"/>
      <c r="AI21" s="9"/>
      <c r="AJ21" s="10"/>
      <c r="AK21" s="6"/>
      <c r="AL21" s="7"/>
      <c r="AM21" s="9"/>
      <c r="AN21" s="10"/>
      <c r="AO21" s="6"/>
      <c r="AP21" s="7"/>
      <c r="AQ21" s="9"/>
      <c r="AR21" s="10"/>
      <c r="AS21" s="6"/>
      <c r="AT21" s="7"/>
      <c r="AU21" s="9"/>
      <c r="AV21" s="10"/>
      <c r="AW21" s="6"/>
      <c r="AX21" s="7"/>
      <c r="AY21" s="9"/>
      <c r="AZ21" s="10"/>
      <c r="BA21" s="6"/>
      <c r="BB21" s="7"/>
      <c r="BC21" s="9"/>
      <c r="BD21" s="10"/>
      <c r="BE21" s="6"/>
      <c r="BF21" s="7"/>
      <c r="BG21" s="9"/>
      <c r="BH21" s="10"/>
      <c r="BI21" s="6"/>
      <c r="BJ21" s="7"/>
      <c r="BK21" s="9"/>
      <c r="BL21" s="10"/>
      <c r="BM21" s="6"/>
      <c r="BN21" s="7"/>
      <c r="BO21" s="9"/>
      <c r="BP21" s="10"/>
      <c r="BQ21" s="6"/>
      <c r="BR21" s="7"/>
      <c r="BS21" s="9"/>
      <c r="BT21" s="10"/>
      <c r="BU21" s="6"/>
      <c r="BV21" s="7"/>
      <c r="BW21" s="9"/>
      <c r="BX21" s="10"/>
      <c r="BY21" s="6"/>
      <c r="BZ21" s="7"/>
      <c r="CA21" s="9"/>
      <c r="CB21" s="10"/>
      <c r="CC21" s="6"/>
      <c r="CD21" s="7"/>
      <c r="CE21" s="9"/>
      <c r="CF21" s="10"/>
      <c r="CG21" s="6"/>
      <c r="CH21" s="7"/>
      <c r="CI21" s="9"/>
      <c r="CJ21" s="10"/>
      <c r="CK21" s="6"/>
      <c r="CL21" s="7"/>
      <c r="CM21" s="9"/>
      <c r="CN21" s="10"/>
      <c r="CO21" s="6"/>
      <c r="CP21" s="7"/>
      <c r="CQ21" s="9"/>
      <c r="CR21" s="10"/>
      <c r="CS21" s="6"/>
      <c r="CT21" s="7"/>
      <c r="CU21" s="9"/>
      <c r="CV21" s="10"/>
      <c r="CW21" s="6"/>
      <c r="CX21" s="7"/>
      <c r="CY21" s="9"/>
      <c r="CZ21" s="10"/>
      <c r="DA21" s="6"/>
      <c r="DB21" s="7"/>
      <c r="DC21" s="9"/>
      <c r="DD21" s="10"/>
      <c r="DE21" s="6"/>
      <c r="DF21" s="7"/>
      <c r="DG21" s="9"/>
      <c r="DH21" s="10"/>
      <c r="DI21" s="6"/>
      <c r="DJ21" s="7"/>
      <c r="DK21" s="9"/>
      <c r="DL21" s="10"/>
      <c r="DM21" s="6"/>
      <c r="DN21" s="7"/>
      <c r="DO21" s="9"/>
      <c r="DP21" s="10"/>
    </row>
    <row r="22" spans="1:120" ht="42.75" customHeight="1" x14ac:dyDescent="0.55000000000000004">
      <c r="A22" s="12">
        <v>19</v>
      </c>
      <c r="B22" s="9"/>
      <c r="C22" s="10"/>
      <c r="D22" s="6"/>
      <c r="E22" s="7"/>
      <c r="F22" s="9"/>
      <c r="G22" s="10"/>
      <c r="H22" s="15"/>
      <c r="I22" s="7"/>
      <c r="J22" s="9">
        <v>0.01</v>
      </c>
      <c r="K22" s="10">
        <v>0.03</v>
      </c>
      <c r="L22" s="6">
        <v>0.06</v>
      </c>
      <c r="M22" s="7">
        <v>0.17</v>
      </c>
      <c r="N22" s="9">
        <v>0.95</v>
      </c>
      <c r="O22" s="10">
        <v>0.42</v>
      </c>
      <c r="P22" s="6">
        <v>10.3</v>
      </c>
      <c r="Q22" s="7">
        <v>17.850000000000001</v>
      </c>
      <c r="R22" s="9">
        <v>150</v>
      </c>
      <c r="S22" s="10">
        <v>150</v>
      </c>
      <c r="T22" s="6">
        <v>150</v>
      </c>
      <c r="U22" s="7">
        <v>150</v>
      </c>
      <c r="V22" s="9">
        <v>150</v>
      </c>
      <c r="W22" s="10">
        <v>5.96</v>
      </c>
      <c r="X22" s="6">
        <v>1.99</v>
      </c>
      <c r="Y22" s="7">
        <v>0.8</v>
      </c>
      <c r="Z22" s="9">
        <v>0.54</v>
      </c>
      <c r="AA22" s="10">
        <v>0.01</v>
      </c>
      <c r="AB22" s="6">
        <v>0.09</v>
      </c>
      <c r="AC22" s="12"/>
      <c r="AD22" s="9">
        <v>0.1</v>
      </c>
      <c r="AE22" s="10"/>
      <c r="AF22" s="6"/>
      <c r="AG22" s="7"/>
      <c r="AH22" s="9"/>
      <c r="AI22" s="10"/>
      <c r="AJ22" s="6"/>
      <c r="AK22" s="7"/>
      <c r="AL22" s="9"/>
      <c r="AM22" s="10"/>
      <c r="AN22" s="6"/>
      <c r="AO22" s="7"/>
      <c r="AP22" s="9"/>
      <c r="AQ22" s="10"/>
      <c r="AR22" s="6"/>
      <c r="AS22" s="7"/>
      <c r="AT22" s="9"/>
      <c r="AU22" s="10"/>
      <c r="AV22" s="6"/>
      <c r="AW22" s="7"/>
      <c r="AX22" s="9"/>
      <c r="AY22" s="10"/>
      <c r="AZ22" s="6"/>
      <c r="BA22" s="7"/>
      <c r="BB22" s="9"/>
      <c r="BC22" s="10"/>
      <c r="BD22" s="6"/>
      <c r="BE22" s="7"/>
      <c r="BF22" s="9"/>
      <c r="BG22" s="10"/>
      <c r="BH22" s="6"/>
      <c r="BI22" s="7"/>
      <c r="BJ22" s="9"/>
      <c r="BK22" s="10"/>
      <c r="BL22" s="6"/>
      <c r="BM22" s="7"/>
      <c r="BN22" s="9"/>
      <c r="BO22" s="10"/>
      <c r="BP22" s="6"/>
      <c r="BQ22" s="7"/>
      <c r="BR22" s="9"/>
      <c r="BS22" s="10"/>
      <c r="BT22" s="6"/>
      <c r="BU22" s="7"/>
      <c r="BV22" s="9"/>
      <c r="BW22" s="10"/>
      <c r="BX22" s="6"/>
      <c r="BY22" s="7"/>
      <c r="BZ22" s="9"/>
      <c r="CA22" s="10"/>
      <c r="CB22" s="6"/>
      <c r="CC22" s="7"/>
      <c r="CD22" s="9"/>
      <c r="CE22" s="10"/>
      <c r="CF22" s="6"/>
      <c r="CG22" s="7"/>
      <c r="CH22" s="9"/>
      <c r="CI22" s="10"/>
      <c r="CJ22" s="6"/>
      <c r="CK22" s="7"/>
      <c r="CL22" s="9"/>
      <c r="CM22" s="10"/>
      <c r="CN22" s="6"/>
      <c r="CO22" s="7"/>
      <c r="CP22" s="9"/>
      <c r="CQ22" s="10"/>
      <c r="CR22" s="6"/>
      <c r="CS22" s="7"/>
      <c r="CT22" s="9"/>
      <c r="CU22" s="10"/>
      <c r="CV22" s="6"/>
      <c r="CW22" s="7"/>
      <c r="CX22" s="9"/>
      <c r="CY22" s="10"/>
      <c r="CZ22" s="6"/>
      <c r="DA22" s="7"/>
      <c r="DB22" s="9"/>
      <c r="DC22" s="10"/>
      <c r="DD22" s="6"/>
      <c r="DE22" s="7"/>
      <c r="DF22" s="9"/>
      <c r="DG22" s="10"/>
      <c r="DH22" s="6"/>
      <c r="DI22" s="7"/>
      <c r="DJ22" s="9"/>
      <c r="DK22" s="10"/>
      <c r="DL22" s="6"/>
      <c r="DM22" s="7"/>
      <c r="DN22" s="9"/>
      <c r="DO22" s="10"/>
      <c r="DP22" s="6"/>
    </row>
    <row r="23" spans="1:120" ht="42.75" customHeight="1" x14ac:dyDescent="0.55000000000000004">
      <c r="A23" s="13">
        <v>20</v>
      </c>
      <c r="B23" s="10"/>
      <c r="C23" s="6"/>
      <c r="D23" s="7"/>
      <c r="E23" s="9"/>
      <c r="F23" s="10"/>
      <c r="G23" s="6"/>
      <c r="H23" s="12"/>
      <c r="I23" s="9"/>
      <c r="J23" s="10"/>
      <c r="K23" s="6">
        <v>0.01</v>
      </c>
      <c r="L23" s="7">
        <v>0.03</v>
      </c>
      <c r="M23" s="9">
        <v>0.13</v>
      </c>
      <c r="N23" s="10">
        <v>0.91</v>
      </c>
      <c r="O23" s="6">
        <v>0.56000000000000005</v>
      </c>
      <c r="P23" s="7">
        <v>7.8</v>
      </c>
      <c r="Q23" s="9">
        <v>10.78</v>
      </c>
      <c r="R23" s="10">
        <v>10.68</v>
      </c>
      <c r="S23" s="6">
        <v>26.14</v>
      </c>
      <c r="T23" s="7">
        <v>91.88</v>
      </c>
      <c r="U23" s="9">
        <v>11.24</v>
      </c>
      <c r="V23" s="10">
        <v>101.01</v>
      </c>
      <c r="W23" s="6">
        <v>6.81</v>
      </c>
      <c r="X23" s="7">
        <v>5.09</v>
      </c>
      <c r="Y23" s="9">
        <v>1.1100000000000001</v>
      </c>
      <c r="Z23" s="10">
        <v>0.5</v>
      </c>
      <c r="AA23" s="6">
        <v>0.37</v>
      </c>
      <c r="AB23" s="7">
        <v>0.22</v>
      </c>
      <c r="AC23" s="9"/>
      <c r="AD23" s="10">
        <v>0.13</v>
      </c>
      <c r="AE23" s="15"/>
      <c r="AF23" s="7"/>
      <c r="AG23" s="9"/>
      <c r="AH23" s="10"/>
      <c r="AI23" s="6"/>
      <c r="AJ23" s="7"/>
      <c r="AK23" s="9"/>
      <c r="AL23" s="10"/>
      <c r="AM23" s="6"/>
      <c r="AN23" s="7"/>
      <c r="AO23" s="9"/>
      <c r="AP23" s="10"/>
      <c r="AQ23" s="6"/>
      <c r="AR23" s="7"/>
      <c r="AS23" s="9"/>
      <c r="AT23" s="10"/>
      <c r="AU23" s="6"/>
      <c r="AV23" s="7"/>
      <c r="AW23" s="9"/>
      <c r="AX23" s="10"/>
      <c r="AY23" s="6"/>
      <c r="AZ23" s="7"/>
      <c r="BA23" s="9"/>
      <c r="BB23" s="10"/>
      <c r="BC23" s="6"/>
      <c r="BD23" s="7"/>
      <c r="BE23" s="9"/>
      <c r="BF23" s="10"/>
      <c r="BG23" s="6"/>
      <c r="BH23" s="7"/>
      <c r="BI23" s="9"/>
      <c r="BJ23" s="10"/>
      <c r="BK23" s="6"/>
      <c r="BL23" s="7"/>
      <c r="BM23" s="9"/>
      <c r="BN23" s="10"/>
      <c r="BO23" s="6"/>
      <c r="BP23" s="7"/>
      <c r="BQ23" s="9"/>
      <c r="BR23" s="10"/>
      <c r="BS23" s="6"/>
      <c r="BT23" s="7"/>
      <c r="BU23" s="9"/>
      <c r="BV23" s="10"/>
      <c r="BW23" s="6"/>
      <c r="BX23" s="7"/>
      <c r="BY23" s="9"/>
      <c r="BZ23" s="10"/>
      <c r="CA23" s="6"/>
      <c r="CB23" s="7"/>
      <c r="CC23" s="9"/>
      <c r="CD23" s="10"/>
      <c r="CE23" s="6"/>
      <c r="CF23" s="7"/>
      <c r="CG23" s="9"/>
      <c r="CH23" s="10"/>
      <c r="CI23" s="6"/>
      <c r="CJ23" s="7"/>
      <c r="CK23" s="9"/>
      <c r="CL23" s="10"/>
      <c r="CM23" s="6"/>
      <c r="CN23" s="7"/>
      <c r="CO23" s="9"/>
      <c r="CP23" s="10"/>
      <c r="CQ23" s="6"/>
      <c r="CR23" s="7"/>
      <c r="CS23" s="9"/>
      <c r="CT23" s="10"/>
      <c r="CU23" s="6"/>
      <c r="CV23" s="7"/>
      <c r="CW23" s="9"/>
      <c r="CX23" s="10"/>
      <c r="CY23" s="6"/>
      <c r="CZ23" s="7"/>
      <c r="DA23" s="9"/>
      <c r="DB23" s="10"/>
      <c r="DC23" s="6"/>
      <c r="DD23" s="7"/>
      <c r="DE23" s="9"/>
      <c r="DF23" s="10"/>
      <c r="DG23" s="6"/>
      <c r="DH23" s="7"/>
      <c r="DI23" s="9"/>
      <c r="DJ23" s="10"/>
      <c r="DK23" s="6"/>
      <c r="DL23" s="7"/>
      <c r="DM23" s="9"/>
      <c r="DN23" s="10"/>
      <c r="DO23" s="6"/>
      <c r="DP23" s="7"/>
    </row>
    <row r="24" spans="1:120" ht="42.75" customHeight="1" x14ac:dyDescent="0.55000000000000004">
      <c r="A24" s="14">
        <v>21</v>
      </c>
      <c r="B24" s="6"/>
      <c r="C24" s="7"/>
      <c r="D24" s="9"/>
      <c r="E24" s="10"/>
      <c r="F24" s="6"/>
      <c r="G24" s="7"/>
      <c r="H24" s="13"/>
      <c r="I24" s="10"/>
      <c r="J24" s="6"/>
      <c r="K24" s="7">
        <v>0.01</v>
      </c>
      <c r="L24" s="9">
        <v>0.04</v>
      </c>
      <c r="M24" s="10">
        <v>0.08</v>
      </c>
      <c r="N24" s="6">
        <v>0.2</v>
      </c>
      <c r="O24" s="7">
        <v>0.39</v>
      </c>
      <c r="P24" s="9">
        <v>4.5</v>
      </c>
      <c r="Q24" s="10">
        <v>10.220000000000001</v>
      </c>
      <c r="R24" s="6">
        <v>30.8</v>
      </c>
      <c r="S24" s="7">
        <v>29.27</v>
      </c>
      <c r="T24" s="9">
        <v>150</v>
      </c>
      <c r="U24" s="10">
        <v>150</v>
      </c>
      <c r="V24" s="6">
        <v>150</v>
      </c>
      <c r="W24" s="7">
        <v>31.26</v>
      </c>
      <c r="X24" s="9">
        <v>85.58</v>
      </c>
      <c r="Y24" s="10">
        <v>5.47</v>
      </c>
      <c r="Z24" s="6">
        <v>2.6</v>
      </c>
      <c r="AA24" s="7">
        <v>1</v>
      </c>
      <c r="AB24" s="9">
        <v>0.44</v>
      </c>
      <c r="AC24" s="10">
        <v>0.01</v>
      </c>
      <c r="AD24" s="6">
        <v>0.09</v>
      </c>
      <c r="AE24" s="12"/>
      <c r="AF24" s="13"/>
      <c r="AG24" s="10"/>
      <c r="AH24" s="6"/>
      <c r="AI24" s="7"/>
      <c r="AJ24" s="9"/>
      <c r="AK24" s="10"/>
      <c r="AL24" s="6"/>
      <c r="AM24" s="7"/>
      <c r="AN24" s="9"/>
      <c r="AO24" s="10"/>
      <c r="AP24" s="6"/>
      <c r="AQ24" s="7"/>
      <c r="AR24" s="9"/>
      <c r="AS24" s="10"/>
      <c r="AT24" s="6"/>
      <c r="AU24" s="7"/>
      <c r="AV24" s="9"/>
      <c r="AW24" s="10"/>
      <c r="AX24" s="6"/>
      <c r="AY24" s="7"/>
      <c r="AZ24" s="9"/>
      <c r="BA24" s="10"/>
      <c r="BB24" s="6"/>
      <c r="BC24" s="7"/>
      <c r="BD24" s="9"/>
      <c r="BE24" s="10"/>
      <c r="BF24" s="6"/>
      <c r="BG24" s="7"/>
      <c r="BH24" s="9"/>
      <c r="BI24" s="10"/>
      <c r="BJ24" s="6"/>
      <c r="BK24" s="7"/>
      <c r="BL24" s="9"/>
      <c r="BM24" s="10"/>
      <c r="BN24" s="6"/>
      <c r="BO24" s="7"/>
      <c r="BP24" s="9"/>
      <c r="BQ24" s="10"/>
      <c r="BR24" s="6"/>
      <c r="BS24" s="7"/>
      <c r="BT24" s="9"/>
      <c r="BU24" s="10"/>
      <c r="BV24" s="6"/>
      <c r="BW24" s="7"/>
      <c r="BX24" s="9"/>
      <c r="BY24" s="10"/>
      <c r="BZ24" s="6"/>
      <c r="CA24" s="7"/>
      <c r="CB24" s="9"/>
      <c r="CC24" s="10"/>
      <c r="CD24" s="6"/>
      <c r="CE24" s="7"/>
      <c r="CF24" s="9"/>
      <c r="CG24" s="10"/>
      <c r="CH24" s="6"/>
      <c r="CI24" s="7"/>
      <c r="CJ24" s="9"/>
      <c r="CK24" s="10"/>
      <c r="CL24" s="6"/>
      <c r="CM24" s="7"/>
      <c r="CN24" s="9"/>
      <c r="CO24" s="10"/>
      <c r="CP24" s="6"/>
      <c r="CQ24" s="7"/>
      <c r="CR24" s="9"/>
      <c r="CS24" s="10"/>
      <c r="CT24" s="6"/>
      <c r="CU24" s="7"/>
      <c r="CV24" s="9"/>
      <c r="CW24" s="10"/>
      <c r="CX24" s="6"/>
      <c r="CY24" s="7"/>
      <c r="CZ24" s="9"/>
      <c r="DA24" s="10"/>
      <c r="DB24" s="6"/>
      <c r="DC24" s="7"/>
      <c r="DD24" s="9"/>
      <c r="DE24" s="10"/>
      <c r="DF24" s="6"/>
      <c r="DG24" s="7"/>
      <c r="DH24" s="9"/>
      <c r="DI24" s="10"/>
      <c r="DJ24" s="6"/>
      <c r="DK24" s="7"/>
      <c r="DL24" s="9"/>
      <c r="DM24" s="10"/>
      <c r="DN24" s="6"/>
      <c r="DO24" s="7"/>
      <c r="DP24" s="9"/>
    </row>
    <row r="25" spans="1:120" ht="42.75" customHeight="1" x14ac:dyDescent="0.55000000000000004">
      <c r="A25" s="15">
        <v>22</v>
      </c>
      <c r="B25" s="7"/>
      <c r="C25" s="9"/>
      <c r="D25" s="10"/>
      <c r="E25" s="6"/>
      <c r="F25" s="7"/>
      <c r="G25" s="9"/>
      <c r="H25" s="14"/>
      <c r="I25" s="6"/>
      <c r="J25" s="7"/>
      <c r="K25" s="9"/>
      <c r="L25" s="10">
        <v>0.01</v>
      </c>
      <c r="M25" s="6">
        <v>0.06</v>
      </c>
      <c r="N25" s="7">
        <v>0.7</v>
      </c>
      <c r="O25" s="9">
        <v>0.9</v>
      </c>
      <c r="P25" s="10">
        <v>0.9</v>
      </c>
      <c r="Q25" s="6">
        <v>6.4</v>
      </c>
      <c r="R25" s="7">
        <v>11.78</v>
      </c>
      <c r="S25" s="9">
        <v>20.059999999999999</v>
      </c>
      <c r="T25" s="10">
        <v>30.36</v>
      </c>
      <c r="U25" s="6">
        <v>34.94</v>
      </c>
      <c r="V25" s="7">
        <v>150</v>
      </c>
      <c r="W25" s="9">
        <v>31.29</v>
      </c>
      <c r="X25" s="10">
        <v>30.9</v>
      </c>
      <c r="Y25" s="6">
        <v>4.2300000000000004</v>
      </c>
      <c r="Z25" s="7">
        <v>5</v>
      </c>
      <c r="AA25" s="9">
        <v>1.58</v>
      </c>
      <c r="AB25" s="10">
        <v>0.7</v>
      </c>
      <c r="AC25" s="6">
        <v>0.44</v>
      </c>
      <c r="AD25" s="7">
        <v>0.3</v>
      </c>
      <c r="AE25" s="9"/>
      <c r="AF25" s="14"/>
      <c r="AG25" s="15"/>
      <c r="AH25" s="7"/>
      <c r="AI25" s="9"/>
      <c r="AJ25" s="10"/>
      <c r="AK25" s="6"/>
      <c r="AL25" s="7"/>
      <c r="AM25" s="9"/>
      <c r="AN25" s="10"/>
      <c r="AO25" s="6"/>
      <c r="AP25" s="7"/>
      <c r="AQ25" s="9"/>
      <c r="AR25" s="10"/>
      <c r="AS25" s="6"/>
      <c r="AT25" s="7"/>
      <c r="AU25" s="9"/>
      <c r="AV25" s="10"/>
      <c r="AW25" s="6"/>
      <c r="AX25" s="7"/>
      <c r="AY25" s="9"/>
      <c r="AZ25" s="10"/>
      <c r="BA25" s="6"/>
      <c r="BB25" s="7"/>
      <c r="BC25" s="9"/>
      <c r="BD25" s="10"/>
      <c r="BE25" s="6"/>
      <c r="BF25" s="7"/>
      <c r="BG25" s="9"/>
      <c r="BH25" s="10"/>
      <c r="BI25" s="6"/>
      <c r="BJ25" s="7"/>
      <c r="BK25" s="9"/>
      <c r="BL25" s="10"/>
      <c r="BM25" s="6"/>
      <c r="BN25" s="7"/>
      <c r="BO25" s="9"/>
      <c r="BP25" s="10"/>
      <c r="BQ25" s="6"/>
      <c r="BR25" s="7"/>
      <c r="BS25" s="9"/>
      <c r="BT25" s="10"/>
      <c r="BU25" s="6"/>
      <c r="BV25" s="7"/>
      <c r="BW25" s="9"/>
      <c r="BX25" s="10"/>
      <c r="BY25" s="6"/>
      <c r="BZ25" s="7"/>
      <c r="CA25" s="9"/>
      <c r="CB25" s="10"/>
      <c r="CC25" s="6"/>
      <c r="CD25" s="7"/>
      <c r="CE25" s="9"/>
      <c r="CF25" s="10"/>
      <c r="CG25" s="6"/>
      <c r="CH25" s="7"/>
      <c r="CI25" s="9"/>
      <c r="CJ25" s="10"/>
      <c r="CK25" s="6"/>
      <c r="CL25" s="7"/>
      <c r="CM25" s="9"/>
      <c r="CN25" s="10"/>
      <c r="CO25" s="6"/>
      <c r="CP25" s="7"/>
      <c r="CQ25" s="9"/>
      <c r="CR25" s="10"/>
      <c r="CS25" s="6"/>
      <c r="CT25" s="7"/>
      <c r="CU25" s="9"/>
      <c r="CV25" s="10"/>
      <c r="CW25" s="6"/>
      <c r="CX25" s="7"/>
      <c r="CY25" s="9"/>
      <c r="CZ25" s="10"/>
      <c r="DA25" s="6"/>
      <c r="DB25" s="7"/>
      <c r="DC25" s="9"/>
      <c r="DD25" s="10"/>
      <c r="DE25" s="6"/>
      <c r="DF25" s="7"/>
      <c r="DG25" s="9"/>
      <c r="DH25" s="10"/>
      <c r="DI25" s="6"/>
      <c r="DJ25" s="7"/>
      <c r="DK25" s="9"/>
      <c r="DL25" s="10"/>
      <c r="DM25" s="6"/>
      <c r="DN25" s="7"/>
      <c r="DO25" s="9"/>
      <c r="DP25" s="10"/>
    </row>
    <row r="26" spans="1:120" ht="42.75" customHeight="1" x14ac:dyDescent="0.55000000000000004">
      <c r="A26" s="12">
        <v>23</v>
      </c>
      <c r="B26" s="9"/>
      <c r="C26" s="10"/>
      <c r="D26" s="6"/>
      <c r="E26" s="7"/>
      <c r="F26" s="9"/>
      <c r="G26" s="10"/>
      <c r="H26" s="15"/>
      <c r="I26" s="7"/>
      <c r="J26" s="9"/>
      <c r="K26" s="10"/>
      <c r="L26" s="6">
        <v>0.01</v>
      </c>
      <c r="M26" s="7">
        <v>0.02</v>
      </c>
      <c r="N26" s="9">
        <v>0.05</v>
      </c>
      <c r="O26" s="10">
        <v>0.2</v>
      </c>
      <c r="P26" s="6">
        <v>0.9</v>
      </c>
      <c r="Q26" s="7">
        <v>1.9</v>
      </c>
      <c r="R26" s="9">
        <v>11.32</v>
      </c>
      <c r="S26" s="10">
        <v>16.34</v>
      </c>
      <c r="T26" s="6">
        <v>82.55</v>
      </c>
      <c r="U26" s="7">
        <v>39.26</v>
      </c>
      <c r="V26" s="9">
        <v>150</v>
      </c>
      <c r="W26" s="10">
        <v>150</v>
      </c>
      <c r="X26" s="6">
        <v>150</v>
      </c>
      <c r="Y26" s="7">
        <v>25.54</v>
      </c>
      <c r="Z26" s="9">
        <v>38.94</v>
      </c>
      <c r="AA26" s="10">
        <v>3.82</v>
      </c>
      <c r="AB26" s="6">
        <v>1.55</v>
      </c>
      <c r="AC26" s="7">
        <v>0.6</v>
      </c>
      <c r="AD26" s="9">
        <v>0.38</v>
      </c>
      <c r="AE26" s="10">
        <v>0.01</v>
      </c>
      <c r="AF26" s="6"/>
      <c r="AG26" s="12"/>
      <c r="AH26" s="13"/>
      <c r="AI26" s="10"/>
      <c r="AJ26" s="6"/>
      <c r="AK26" s="7"/>
      <c r="AL26" s="9"/>
      <c r="AM26" s="10"/>
      <c r="AN26" s="6"/>
      <c r="AO26" s="7"/>
      <c r="AP26" s="9"/>
      <c r="AQ26" s="10"/>
      <c r="AR26" s="6"/>
      <c r="AS26" s="7"/>
      <c r="AT26" s="9"/>
      <c r="AU26" s="10"/>
      <c r="AV26" s="6"/>
      <c r="AW26" s="7"/>
      <c r="AX26" s="9"/>
      <c r="AY26" s="10"/>
      <c r="AZ26" s="6"/>
      <c r="BA26" s="7"/>
      <c r="BB26" s="9"/>
      <c r="BC26" s="10"/>
      <c r="BD26" s="6"/>
      <c r="BE26" s="7"/>
      <c r="BF26" s="9"/>
      <c r="BG26" s="10"/>
      <c r="BH26" s="6"/>
      <c r="BI26" s="7"/>
      <c r="BJ26" s="9"/>
      <c r="BK26" s="10"/>
      <c r="BL26" s="6"/>
      <c r="BM26" s="7"/>
      <c r="BN26" s="9"/>
      <c r="BO26" s="10"/>
      <c r="BP26" s="6"/>
      <c r="BQ26" s="7"/>
      <c r="BR26" s="9"/>
      <c r="BS26" s="10"/>
      <c r="BT26" s="6"/>
      <c r="BU26" s="7"/>
      <c r="BV26" s="9"/>
      <c r="BW26" s="10"/>
      <c r="BX26" s="6"/>
      <c r="BY26" s="7"/>
      <c r="BZ26" s="9"/>
      <c r="CA26" s="10"/>
      <c r="CB26" s="6"/>
      <c r="CC26" s="7"/>
      <c r="CD26" s="9"/>
      <c r="CE26" s="10"/>
      <c r="CF26" s="6"/>
      <c r="CG26" s="7"/>
      <c r="CH26" s="9"/>
      <c r="CI26" s="10"/>
      <c r="CJ26" s="6"/>
      <c r="CK26" s="7"/>
      <c r="CL26" s="9"/>
      <c r="CM26" s="10"/>
      <c r="CN26" s="6"/>
      <c r="CO26" s="7"/>
      <c r="CP26" s="9"/>
      <c r="CQ26" s="10"/>
      <c r="CR26" s="6"/>
      <c r="CS26" s="7"/>
      <c r="CT26" s="9"/>
      <c r="CU26" s="10"/>
      <c r="CV26" s="6"/>
      <c r="CW26" s="7"/>
      <c r="CX26" s="9"/>
      <c r="CY26" s="10"/>
      <c r="CZ26" s="6"/>
      <c r="DA26" s="7"/>
      <c r="DB26" s="9"/>
      <c r="DC26" s="10"/>
      <c r="DD26" s="6"/>
      <c r="DE26" s="7"/>
      <c r="DF26" s="9"/>
      <c r="DG26" s="10"/>
      <c r="DH26" s="6"/>
      <c r="DI26" s="7"/>
      <c r="DJ26" s="9"/>
      <c r="DK26" s="10"/>
      <c r="DL26" s="6"/>
      <c r="DM26" s="7"/>
      <c r="DN26" s="9"/>
      <c r="DO26" s="10"/>
      <c r="DP26" s="6"/>
    </row>
    <row r="27" spans="1:120" ht="42.75" customHeight="1" x14ac:dyDescent="0.55000000000000004">
      <c r="A27" s="13">
        <v>24</v>
      </c>
      <c r="B27" s="10"/>
      <c r="C27" s="6"/>
      <c r="D27" s="7"/>
      <c r="E27" s="9"/>
      <c r="F27" s="10"/>
      <c r="G27" s="6"/>
      <c r="H27" s="12"/>
      <c r="I27" s="9"/>
      <c r="J27" s="10"/>
      <c r="K27" s="15"/>
      <c r="L27" s="7"/>
      <c r="M27" s="9">
        <v>0.01</v>
      </c>
      <c r="N27" s="10">
        <v>0.4</v>
      </c>
      <c r="O27" s="6">
        <v>0.4</v>
      </c>
      <c r="P27" s="7">
        <v>0.9</v>
      </c>
      <c r="Q27" s="9">
        <v>1.53</v>
      </c>
      <c r="R27" s="10">
        <v>10.17</v>
      </c>
      <c r="S27" s="6">
        <v>10.98</v>
      </c>
      <c r="T27" s="7">
        <v>20.74</v>
      </c>
      <c r="U27" s="9">
        <v>23.58</v>
      </c>
      <c r="V27" s="10">
        <v>63.96</v>
      </c>
      <c r="W27" s="6">
        <v>61.61</v>
      </c>
      <c r="X27" s="7">
        <v>150</v>
      </c>
      <c r="Y27" s="9">
        <v>53.9</v>
      </c>
      <c r="Z27" s="10">
        <v>27.01</v>
      </c>
      <c r="AA27" s="6">
        <v>2.84</v>
      </c>
      <c r="AB27" s="7">
        <v>3.05</v>
      </c>
      <c r="AC27" s="9">
        <v>1.1499999999999999</v>
      </c>
      <c r="AD27" s="10">
        <v>0.45</v>
      </c>
      <c r="AE27" s="6">
        <v>0.01</v>
      </c>
      <c r="AF27" s="7">
        <v>0.2</v>
      </c>
      <c r="AG27" s="9"/>
      <c r="AH27" s="14"/>
      <c r="AI27" s="6"/>
      <c r="AJ27" s="7"/>
      <c r="AK27" s="9"/>
      <c r="AL27" s="10"/>
      <c r="AM27" s="6"/>
      <c r="AN27" s="7"/>
      <c r="AO27" s="9"/>
      <c r="AP27" s="10"/>
      <c r="AQ27" s="6"/>
      <c r="AR27" s="7"/>
      <c r="AS27" s="9"/>
      <c r="AT27" s="10"/>
      <c r="AU27" s="6"/>
      <c r="AV27" s="7"/>
      <c r="AW27" s="9"/>
      <c r="AX27" s="10"/>
      <c r="AY27" s="6"/>
      <c r="AZ27" s="7"/>
      <c r="BA27" s="9"/>
      <c r="BB27" s="10"/>
      <c r="BC27" s="6"/>
      <c r="BD27" s="7"/>
      <c r="BE27" s="9"/>
      <c r="BF27" s="10"/>
      <c r="BG27" s="6"/>
      <c r="BH27" s="7"/>
      <c r="BI27" s="9"/>
      <c r="BJ27" s="10"/>
      <c r="BK27" s="6"/>
      <c r="BL27" s="7"/>
      <c r="BM27" s="9"/>
      <c r="BN27" s="10"/>
      <c r="BO27" s="6"/>
      <c r="BP27" s="7"/>
      <c r="BQ27" s="9"/>
      <c r="BR27" s="10"/>
      <c r="BS27" s="6"/>
      <c r="BT27" s="7"/>
      <c r="BU27" s="9"/>
      <c r="BV27" s="10"/>
      <c r="BW27" s="6"/>
      <c r="BX27" s="7"/>
      <c r="BY27" s="9"/>
      <c r="BZ27" s="10"/>
      <c r="CA27" s="6"/>
      <c r="CB27" s="7"/>
      <c r="CC27" s="9"/>
      <c r="CD27" s="10"/>
      <c r="CE27" s="6"/>
      <c r="CF27" s="7"/>
      <c r="CG27" s="9"/>
      <c r="CH27" s="10"/>
      <c r="CI27" s="6"/>
      <c r="CJ27" s="7"/>
      <c r="CK27" s="9"/>
      <c r="CL27" s="10"/>
      <c r="CM27" s="6"/>
      <c r="CN27" s="7"/>
      <c r="CO27" s="9"/>
      <c r="CP27" s="10"/>
      <c r="CQ27" s="6"/>
      <c r="CR27" s="7"/>
      <c r="CS27" s="9"/>
      <c r="CT27" s="10"/>
      <c r="CU27" s="6"/>
      <c r="CV27" s="7"/>
      <c r="CW27" s="9"/>
      <c r="CX27" s="10"/>
      <c r="CY27" s="6"/>
      <c r="CZ27" s="7"/>
      <c r="DA27" s="9"/>
      <c r="DB27" s="10"/>
      <c r="DC27" s="6"/>
      <c r="DD27" s="7"/>
      <c r="DE27" s="9"/>
      <c r="DF27" s="10"/>
      <c r="DG27" s="6"/>
      <c r="DH27" s="7"/>
      <c r="DI27" s="9"/>
      <c r="DJ27" s="10"/>
      <c r="DK27" s="6"/>
      <c r="DL27" s="7"/>
      <c r="DM27" s="9"/>
      <c r="DN27" s="10"/>
      <c r="DO27" s="6"/>
      <c r="DP27" s="7"/>
    </row>
    <row r="28" spans="1:120" ht="42.75" customHeight="1" x14ac:dyDescent="0.55000000000000004">
      <c r="A28" s="14">
        <v>25</v>
      </c>
      <c r="B28" s="6"/>
      <c r="C28" s="7"/>
      <c r="D28" s="9"/>
      <c r="E28" s="10"/>
      <c r="F28" s="6"/>
      <c r="G28" s="7"/>
      <c r="H28" s="13"/>
      <c r="I28" s="10"/>
      <c r="J28" s="6"/>
      <c r="K28" s="12"/>
      <c r="L28" s="9"/>
      <c r="M28" s="10">
        <v>0.01</v>
      </c>
      <c r="N28" s="6">
        <v>0.01</v>
      </c>
      <c r="O28" s="7">
        <v>0.1</v>
      </c>
      <c r="P28" s="9">
        <v>0.2</v>
      </c>
      <c r="Q28" s="10">
        <v>1.5</v>
      </c>
      <c r="R28" s="6">
        <v>10</v>
      </c>
      <c r="S28" s="7">
        <v>10.35</v>
      </c>
      <c r="T28" s="9">
        <v>21.67</v>
      </c>
      <c r="U28" s="10">
        <v>22.77</v>
      </c>
      <c r="V28" s="6">
        <v>150</v>
      </c>
      <c r="W28" s="7">
        <v>43.91</v>
      </c>
      <c r="X28" s="9">
        <v>150</v>
      </c>
      <c r="Y28" s="10">
        <v>68.959999999999994</v>
      </c>
      <c r="Z28" s="6">
        <v>150</v>
      </c>
      <c r="AA28" s="7">
        <v>27.66</v>
      </c>
      <c r="AB28" s="9">
        <v>33.159999999999997</v>
      </c>
      <c r="AC28" s="10">
        <v>2.42</v>
      </c>
      <c r="AD28" s="6">
        <v>1.04</v>
      </c>
      <c r="AE28" s="7">
        <v>0.4</v>
      </c>
      <c r="AF28" s="9">
        <v>0.36</v>
      </c>
      <c r="AG28" s="10"/>
      <c r="AH28" s="15"/>
      <c r="AI28" s="12"/>
      <c r="AJ28" s="13"/>
      <c r="AK28" s="10"/>
      <c r="AL28" s="6"/>
      <c r="AM28" s="7"/>
      <c r="AN28" s="9"/>
      <c r="AO28" s="10"/>
      <c r="AP28" s="6"/>
      <c r="AQ28" s="7"/>
      <c r="AR28" s="9"/>
      <c r="AS28" s="10"/>
      <c r="AT28" s="6"/>
      <c r="AU28" s="7"/>
      <c r="AV28" s="9"/>
      <c r="AW28" s="10"/>
      <c r="AX28" s="6"/>
      <c r="AY28" s="7"/>
      <c r="AZ28" s="9"/>
      <c r="BA28" s="10"/>
      <c r="BB28" s="6"/>
      <c r="BC28" s="7"/>
      <c r="BD28" s="9"/>
      <c r="BE28" s="10"/>
      <c r="BF28" s="6"/>
      <c r="BG28" s="7"/>
      <c r="BH28" s="9"/>
      <c r="BI28" s="10"/>
      <c r="BJ28" s="6"/>
      <c r="BK28" s="7"/>
      <c r="BL28" s="9"/>
      <c r="BM28" s="10"/>
      <c r="BN28" s="6"/>
      <c r="BO28" s="7"/>
      <c r="BP28" s="9"/>
      <c r="BQ28" s="10"/>
      <c r="BR28" s="6"/>
      <c r="BS28" s="7"/>
      <c r="BT28" s="9"/>
      <c r="BU28" s="10"/>
      <c r="BV28" s="6"/>
      <c r="BW28" s="7"/>
      <c r="BX28" s="9"/>
      <c r="BY28" s="10"/>
      <c r="BZ28" s="6"/>
      <c r="CA28" s="7"/>
      <c r="CB28" s="9"/>
      <c r="CC28" s="10"/>
      <c r="CD28" s="6"/>
      <c r="CE28" s="7"/>
      <c r="CF28" s="9"/>
      <c r="CG28" s="10"/>
      <c r="CH28" s="6"/>
      <c r="CI28" s="7"/>
      <c r="CJ28" s="9"/>
      <c r="CK28" s="10"/>
      <c r="CL28" s="6"/>
      <c r="CM28" s="7"/>
      <c r="CN28" s="9"/>
      <c r="CO28" s="10"/>
      <c r="CP28" s="6"/>
      <c r="CQ28" s="7"/>
      <c r="CR28" s="9"/>
      <c r="CS28" s="10"/>
      <c r="CT28" s="6"/>
      <c r="CU28" s="7"/>
      <c r="CV28" s="9"/>
      <c r="CW28" s="10"/>
      <c r="CX28" s="6"/>
      <c r="CY28" s="7"/>
      <c r="CZ28" s="9"/>
      <c r="DA28" s="10"/>
      <c r="DB28" s="6"/>
      <c r="DC28" s="7"/>
      <c r="DD28" s="9"/>
      <c r="DE28" s="10"/>
      <c r="DF28" s="6"/>
      <c r="DG28" s="7"/>
      <c r="DH28" s="9"/>
      <c r="DI28" s="10"/>
      <c r="DJ28" s="6"/>
      <c r="DK28" s="7"/>
      <c r="DL28" s="9"/>
      <c r="DM28" s="10"/>
      <c r="DN28" s="6"/>
      <c r="DO28" s="7"/>
      <c r="DP28" s="9"/>
    </row>
    <row r="29" spans="1:120" ht="42.75" customHeight="1" x14ac:dyDescent="0.55000000000000004">
      <c r="A29" s="15">
        <v>26</v>
      </c>
      <c r="B29" s="7"/>
      <c r="C29" s="9"/>
      <c r="D29" s="10"/>
      <c r="E29" s="6"/>
      <c r="F29" s="7"/>
      <c r="G29" s="9"/>
      <c r="H29" s="14"/>
      <c r="I29" s="6"/>
      <c r="J29" s="7"/>
      <c r="K29" s="13"/>
      <c r="L29" s="10"/>
      <c r="M29" s="6"/>
      <c r="N29" s="7">
        <v>0.01</v>
      </c>
      <c r="O29" s="9">
        <v>0.1</v>
      </c>
      <c r="P29" s="10">
        <v>0.3</v>
      </c>
      <c r="Q29" s="6">
        <v>1.2</v>
      </c>
      <c r="R29" s="7">
        <v>2.6</v>
      </c>
      <c r="S29" s="9">
        <v>5.6</v>
      </c>
      <c r="T29" s="10">
        <v>13.47</v>
      </c>
      <c r="U29" s="6">
        <v>20.13</v>
      </c>
      <c r="V29" s="7">
        <v>45.89</v>
      </c>
      <c r="W29" s="9">
        <v>41.36</v>
      </c>
      <c r="X29" s="10">
        <v>150</v>
      </c>
      <c r="Y29" s="6">
        <v>141.49</v>
      </c>
      <c r="Z29" s="7">
        <v>59</v>
      </c>
      <c r="AA29" s="9">
        <v>47.65</v>
      </c>
      <c r="AB29" s="10">
        <v>21.27</v>
      </c>
      <c r="AC29" s="6">
        <v>1.93</v>
      </c>
      <c r="AD29" s="7">
        <v>2.0499999999999998</v>
      </c>
      <c r="AE29" s="9">
        <v>0.93</v>
      </c>
      <c r="AF29" s="10">
        <v>0.38</v>
      </c>
      <c r="AG29" s="6"/>
      <c r="AH29" s="7"/>
      <c r="AI29" s="9"/>
      <c r="AJ29" s="14"/>
      <c r="AK29" s="6"/>
      <c r="AL29" s="7"/>
      <c r="AM29" s="9"/>
      <c r="AN29" s="10"/>
      <c r="AO29" s="6"/>
      <c r="AP29" s="7"/>
      <c r="AQ29" s="9"/>
      <c r="AR29" s="10"/>
      <c r="AS29" s="6"/>
      <c r="AT29" s="7"/>
      <c r="AU29" s="9"/>
      <c r="AV29" s="10"/>
      <c r="AW29" s="6"/>
      <c r="AX29" s="7"/>
      <c r="AY29" s="9"/>
      <c r="AZ29" s="10"/>
      <c r="BA29" s="6"/>
      <c r="BB29" s="7"/>
      <c r="BC29" s="9"/>
      <c r="BD29" s="10"/>
      <c r="BE29" s="6"/>
      <c r="BF29" s="7"/>
      <c r="BG29" s="9"/>
      <c r="BH29" s="10"/>
      <c r="BI29" s="6"/>
      <c r="BJ29" s="7"/>
      <c r="BK29" s="9"/>
      <c r="BL29" s="10"/>
      <c r="BM29" s="6"/>
      <c r="BN29" s="7"/>
      <c r="BO29" s="9"/>
      <c r="BP29" s="10"/>
      <c r="BQ29" s="6"/>
      <c r="BR29" s="7"/>
      <c r="BS29" s="9"/>
      <c r="BT29" s="10"/>
      <c r="BU29" s="6"/>
      <c r="BV29" s="7"/>
      <c r="BW29" s="9"/>
      <c r="BX29" s="10"/>
      <c r="BY29" s="6"/>
      <c r="BZ29" s="7"/>
      <c r="CA29" s="9"/>
      <c r="CB29" s="10"/>
      <c r="CC29" s="6"/>
      <c r="CD29" s="7"/>
      <c r="CE29" s="9"/>
      <c r="CF29" s="10"/>
      <c r="CG29" s="6"/>
      <c r="CH29" s="7"/>
      <c r="CI29" s="9"/>
      <c r="CJ29" s="10"/>
      <c r="CK29" s="6"/>
      <c r="CL29" s="7"/>
      <c r="CM29" s="9"/>
      <c r="CN29" s="10"/>
      <c r="CO29" s="6"/>
      <c r="CP29" s="7"/>
      <c r="CQ29" s="9"/>
      <c r="CR29" s="10"/>
      <c r="CS29" s="6"/>
      <c r="CT29" s="7"/>
      <c r="CU29" s="9"/>
      <c r="CV29" s="10"/>
      <c r="CW29" s="6"/>
      <c r="CX29" s="7"/>
      <c r="CY29" s="9"/>
      <c r="CZ29" s="10"/>
      <c r="DA29" s="6"/>
      <c r="DB29" s="7"/>
      <c r="DC29" s="9"/>
      <c r="DD29" s="10"/>
      <c r="DE29" s="6"/>
      <c r="DF29" s="7"/>
      <c r="DG29" s="9"/>
      <c r="DH29" s="10"/>
      <c r="DI29" s="6"/>
      <c r="DJ29" s="7"/>
      <c r="DK29" s="9"/>
      <c r="DL29" s="10"/>
      <c r="DM29" s="6"/>
      <c r="DN29" s="7"/>
      <c r="DO29" s="9"/>
      <c r="DP29" s="10"/>
    </row>
    <row r="30" spans="1:120" ht="42.75" customHeight="1" x14ac:dyDescent="0.55000000000000004">
      <c r="A30" s="12">
        <v>27</v>
      </c>
      <c r="B30" s="9"/>
      <c r="C30" s="10"/>
      <c r="D30" s="6"/>
      <c r="E30" s="7"/>
      <c r="F30" s="9"/>
      <c r="G30" s="10"/>
      <c r="H30" s="6"/>
      <c r="I30" s="7"/>
      <c r="J30" s="9"/>
      <c r="K30" s="14"/>
      <c r="L30" s="6"/>
      <c r="M30" s="7"/>
      <c r="N30" s="9">
        <v>0.01</v>
      </c>
      <c r="O30" s="10">
        <v>0.02</v>
      </c>
      <c r="P30" s="6">
        <v>0.05</v>
      </c>
      <c r="Q30" s="7">
        <v>0.33</v>
      </c>
      <c r="R30" s="9">
        <v>1.23</v>
      </c>
      <c r="S30" s="10">
        <v>4</v>
      </c>
      <c r="T30" s="6">
        <v>11.25</v>
      </c>
      <c r="U30" s="7">
        <v>12.8</v>
      </c>
      <c r="V30" s="9">
        <v>149.99</v>
      </c>
      <c r="W30" s="10">
        <v>29.52</v>
      </c>
      <c r="X30" s="6">
        <v>150</v>
      </c>
      <c r="Y30" s="7">
        <v>150</v>
      </c>
      <c r="Z30" s="9">
        <v>150</v>
      </c>
      <c r="AA30" s="10">
        <v>110.03</v>
      </c>
      <c r="AB30" s="6">
        <v>150</v>
      </c>
      <c r="AC30" s="7">
        <v>37.19</v>
      </c>
      <c r="AD30" s="9">
        <v>48.46</v>
      </c>
      <c r="AE30" s="10">
        <v>1.96</v>
      </c>
      <c r="AF30" s="6">
        <v>0.84</v>
      </c>
      <c r="AG30" s="7"/>
      <c r="AH30" s="9">
        <v>0.3</v>
      </c>
      <c r="AI30" s="10"/>
      <c r="AJ30" s="15"/>
      <c r="AK30" s="12"/>
      <c r="AL30" s="13"/>
      <c r="AM30" s="10"/>
      <c r="AN30" s="6"/>
      <c r="AO30" s="7"/>
      <c r="AP30" s="9"/>
      <c r="AQ30" s="10"/>
      <c r="AR30" s="6"/>
      <c r="AS30" s="7"/>
      <c r="AT30" s="9"/>
      <c r="AU30" s="10"/>
      <c r="AV30" s="6"/>
      <c r="AW30" s="7"/>
      <c r="AX30" s="9"/>
      <c r="AY30" s="10"/>
      <c r="AZ30" s="6"/>
      <c r="BA30" s="7"/>
      <c r="BB30" s="9"/>
      <c r="BC30" s="10"/>
      <c r="BD30" s="6"/>
      <c r="BE30" s="7"/>
      <c r="BF30" s="9"/>
      <c r="BG30" s="10"/>
      <c r="BH30" s="6"/>
      <c r="BI30" s="7"/>
      <c r="BJ30" s="9"/>
      <c r="BK30" s="10"/>
      <c r="BL30" s="6"/>
      <c r="BM30" s="7"/>
      <c r="BN30" s="9"/>
      <c r="BO30" s="10"/>
      <c r="BP30" s="6"/>
      <c r="BQ30" s="7"/>
      <c r="BR30" s="9"/>
      <c r="BS30" s="10"/>
      <c r="BT30" s="6"/>
      <c r="BU30" s="7"/>
      <c r="BV30" s="9"/>
      <c r="BW30" s="10"/>
      <c r="BX30" s="6"/>
      <c r="BY30" s="7"/>
      <c r="BZ30" s="9"/>
      <c r="CA30" s="10"/>
      <c r="CB30" s="6"/>
      <c r="CC30" s="7"/>
      <c r="CD30" s="9"/>
      <c r="CE30" s="10"/>
      <c r="CF30" s="6"/>
      <c r="CG30" s="7"/>
      <c r="CH30" s="9"/>
      <c r="CI30" s="10"/>
      <c r="CJ30" s="6"/>
      <c r="CK30" s="7"/>
      <c r="CL30" s="9"/>
      <c r="CM30" s="10"/>
      <c r="CN30" s="6"/>
      <c r="CO30" s="7"/>
      <c r="CP30" s="9"/>
      <c r="CQ30" s="10"/>
      <c r="CR30" s="6"/>
      <c r="CS30" s="7"/>
      <c r="CT30" s="9"/>
      <c r="CU30" s="10"/>
      <c r="CV30" s="6"/>
      <c r="CW30" s="7"/>
      <c r="CX30" s="9"/>
      <c r="CY30" s="10"/>
      <c r="CZ30" s="6"/>
      <c r="DA30" s="7"/>
      <c r="DB30" s="9"/>
      <c r="DC30" s="10"/>
      <c r="DD30" s="6"/>
      <c r="DE30" s="7"/>
      <c r="DF30" s="9"/>
      <c r="DG30" s="10"/>
      <c r="DH30" s="6"/>
      <c r="DI30" s="7"/>
      <c r="DJ30" s="9"/>
      <c r="DK30" s="10"/>
      <c r="DL30" s="6"/>
      <c r="DM30" s="7"/>
      <c r="DN30" s="9"/>
      <c r="DO30" s="10"/>
      <c r="DP30" s="6"/>
    </row>
    <row r="31" spans="1:120" ht="42.75" customHeight="1" x14ac:dyDescent="0.55000000000000004">
      <c r="A31" s="13">
        <v>28</v>
      </c>
      <c r="B31" s="10"/>
      <c r="C31" s="6"/>
      <c r="D31" s="7"/>
      <c r="E31" s="9"/>
      <c r="F31" s="10"/>
      <c r="G31" s="6"/>
      <c r="H31" s="7"/>
      <c r="I31" s="9"/>
      <c r="J31" s="10"/>
      <c r="K31" s="15"/>
      <c r="L31" s="7"/>
      <c r="M31" s="9"/>
      <c r="N31" s="10"/>
      <c r="O31" s="6">
        <v>0.01</v>
      </c>
      <c r="P31" s="7">
        <v>0.15</v>
      </c>
      <c r="Q31" s="9">
        <v>0.3</v>
      </c>
      <c r="R31" s="10">
        <v>0.82</v>
      </c>
      <c r="S31" s="6">
        <v>2.2000000000000002</v>
      </c>
      <c r="T31" s="7">
        <v>5.8</v>
      </c>
      <c r="U31" s="9">
        <v>10.98</v>
      </c>
      <c r="V31" s="10">
        <v>21.31</v>
      </c>
      <c r="W31" s="6">
        <v>20.12</v>
      </c>
      <c r="X31" s="7">
        <v>20.79</v>
      </c>
      <c r="Y31" s="9">
        <v>20.46</v>
      </c>
      <c r="Z31" s="10">
        <v>150</v>
      </c>
      <c r="AA31" s="6">
        <v>68.42</v>
      </c>
      <c r="AB31" s="7">
        <v>71.930000000000007</v>
      </c>
      <c r="AC31" s="9">
        <v>61.41</v>
      </c>
      <c r="AD31" s="10">
        <v>40.799999999999997</v>
      </c>
      <c r="AE31" s="6">
        <v>10.37</v>
      </c>
      <c r="AF31" s="7">
        <v>1.82</v>
      </c>
      <c r="AG31" s="9">
        <v>0.7</v>
      </c>
      <c r="AH31" s="10">
        <v>0.39</v>
      </c>
      <c r="AI31" s="6"/>
      <c r="AJ31" s="7"/>
      <c r="AK31" s="9"/>
      <c r="AL31" s="14"/>
      <c r="AM31" s="6"/>
      <c r="AN31" s="7"/>
      <c r="AO31" s="9"/>
      <c r="AP31" s="10"/>
      <c r="AQ31" s="6"/>
      <c r="AR31" s="7"/>
      <c r="AS31" s="9"/>
      <c r="AT31" s="10"/>
      <c r="AU31" s="6"/>
      <c r="AV31" s="7"/>
      <c r="AW31" s="9"/>
      <c r="AX31" s="10"/>
      <c r="AY31" s="6"/>
      <c r="AZ31" s="7"/>
      <c r="BA31" s="9"/>
      <c r="BB31" s="10"/>
      <c r="BC31" s="6"/>
      <c r="BD31" s="7"/>
      <c r="BE31" s="9"/>
      <c r="BF31" s="10"/>
      <c r="BG31" s="6"/>
      <c r="BH31" s="7"/>
      <c r="BI31" s="9"/>
      <c r="BJ31" s="10"/>
      <c r="BK31" s="6"/>
      <c r="BL31" s="7"/>
      <c r="BM31" s="9"/>
      <c r="BN31" s="10"/>
      <c r="BO31" s="6"/>
      <c r="BP31" s="7"/>
      <c r="BQ31" s="9"/>
      <c r="BR31" s="10"/>
      <c r="BS31" s="6"/>
      <c r="BT31" s="7"/>
      <c r="BU31" s="9"/>
      <c r="BV31" s="10"/>
      <c r="BW31" s="6"/>
      <c r="BX31" s="7"/>
      <c r="BY31" s="9"/>
      <c r="BZ31" s="10"/>
      <c r="CA31" s="6"/>
      <c r="CB31" s="7"/>
      <c r="CC31" s="9"/>
      <c r="CD31" s="10"/>
      <c r="CE31" s="6"/>
      <c r="CF31" s="7"/>
      <c r="CG31" s="9"/>
      <c r="CH31" s="10"/>
      <c r="CI31" s="6"/>
      <c r="CJ31" s="7"/>
      <c r="CK31" s="9"/>
      <c r="CL31" s="10"/>
      <c r="CM31" s="6"/>
      <c r="CN31" s="7"/>
      <c r="CO31" s="9"/>
      <c r="CP31" s="10"/>
      <c r="CQ31" s="6"/>
      <c r="CR31" s="7"/>
      <c r="CS31" s="9"/>
      <c r="CT31" s="10"/>
      <c r="CU31" s="6"/>
      <c r="CV31" s="7"/>
      <c r="CW31" s="9"/>
      <c r="CX31" s="10"/>
      <c r="CY31" s="6"/>
      <c r="CZ31" s="7"/>
      <c r="DA31" s="9"/>
      <c r="DB31" s="10"/>
      <c r="DC31" s="6"/>
      <c r="DD31" s="7"/>
      <c r="DE31" s="9"/>
      <c r="DF31" s="10"/>
      <c r="DG31" s="6"/>
      <c r="DH31" s="7"/>
      <c r="DI31" s="9"/>
      <c r="DJ31" s="10"/>
      <c r="DK31" s="6"/>
      <c r="DL31" s="7"/>
      <c r="DM31" s="9"/>
      <c r="DN31" s="10"/>
      <c r="DO31" s="6"/>
      <c r="DP31" s="7"/>
    </row>
    <row r="32" spans="1:120" ht="42.75" customHeight="1" x14ac:dyDescent="0.55000000000000004">
      <c r="A32" s="14">
        <v>29</v>
      </c>
      <c r="B32" s="6"/>
      <c r="C32" s="7"/>
      <c r="D32" s="9"/>
      <c r="E32" s="10"/>
      <c r="F32" s="6"/>
      <c r="G32" s="7"/>
      <c r="H32" s="9"/>
      <c r="I32" s="10"/>
      <c r="J32" s="6"/>
      <c r="K32" s="12"/>
      <c r="L32" s="9"/>
      <c r="M32" s="10"/>
      <c r="N32" s="6"/>
      <c r="O32" s="7"/>
      <c r="P32" s="9">
        <v>0.1</v>
      </c>
      <c r="Q32" s="10">
        <v>0.08</v>
      </c>
      <c r="R32" s="6">
        <v>0.3</v>
      </c>
      <c r="S32" s="7">
        <v>2</v>
      </c>
      <c r="T32" s="9">
        <v>5</v>
      </c>
      <c r="U32" s="10">
        <v>10.039999999999999</v>
      </c>
      <c r="V32" s="6">
        <v>12.19</v>
      </c>
      <c r="W32" s="7">
        <v>11.93</v>
      </c>
      <c r="X32" s="9">
        <v>20.11</v>
      </c>
      <c r="Y32" s="10">
        <v>20.100000000000001</v>
      </c>
      <c r="Z32" s="6">
        <v>150</v>
      </c>
      <c r="AA32" s="7">
        <v>150</v>
      </c>
      <c r="AB32" s="9">
        <v>150</v>
      </c>
      <c r="AC32" s="10">
        <v>67.22</v>
      </c>
      <c r="AD32" s="6">
        <v>150</v>
      </c>
      <c r="AE32" s="7">
        <v>20.059999999999999</v>
      </c>
      <c r="AF32" s="9">
        <v>20.23</v>
      </c>
      <c r="AG32" s="10">
        <v>1.68</v>
      </c>
      <c r="AH32" s="6">
        <v>1.3</v>
      </c>
      <c r="AI32" s="7"/>
      <c r="AJ32" s="9"/>
      <c r="AK32" s="10"/>
      <c r="AL32" s="15"/>
      <c r="AM32" s="7"/>
      <c r="AN32" s="9"/>
      <c r="AO32" s="10"/>
      <c r="AP32" s="6"/>
      <c r="AQ32" s="7"/>
      <c r="AR32" s="9"/>
      <c r="AS32" s="10"/>
      <c r="AT32" s="6"/>
      <c r="AU32" s="7"/>
      <c r="AV32" s="9"/>
      <c r="AW32" s="10"/>
      <c r="AX32" s="6"/>
      <c r="AY32" s="7"/>
      <c r="AZ32" s="9"/>
      <c r="BA32" s="10"/>
      <c r="BB32" s="6"/>
      <c r="BC32" s="7"/>
      <c r="BD32" s="9"/>
      <c r="BE32" s="10"/>
      <c r="BF32" s="6"/>
      <c r="BG32" s="7"/>
      <c r="BH32" s="9"/>
      <c r="BI32" s="10"/>
      <c r="BJ32" s="6"/>
      <c r="BK32" s="7"/>
      <c r="BL32" s="9"/>
      <c r="BM32" s="10"/>
      <c r="BN32" s="6"/>
      <c r="BO32" s="7"/>
      <c r="BP32" s="9"/>
      <c r="BQ32" s="10"/>
      <c r="BR32" s="6"/>
      <c r="BS32" s="7"/>
      <c r="BT32" s="9"/>
      <c r="BU32" s="10"/>
      <c r="BV32" s="6"/>
      <c r="BW32" s="7"/>
      <c r="BX32" s="9"/>
      <c r="BY32" s="10"/>
      <c r="BZ32" s="6"/>
      <c r="CA32" s="7"/>
      <c r="CB32" s="9"/>
      <c r="CC32" s="10"/>
      <c r="CD32" s="6"/>
      <c r="CE32" s="7"/>
      <c r="CF32" s="9"/>
      <c r="CG32" s="10"/>
      <c r="CH32" s="6"/>
      <c r="CI32" s="7"/>
      <c r="CJ32" s="9"/>
      <c r="CK32" s="10"/>
      <c r="CL32" s="6"/>
      <c r="CM32" s="7"/>
      <c r="CN32" s="9"/>
      <c r="CO32" s="10"/>
      <c r="CP32" s="6"/>
      <c r="CQ32" s="7"/>
      <c r="CR32" s="9"/>
      <c r="CS32" s="10"/>
      <c r="CT32" s="6"/>
      <c r="CU32" s="7"/>
      <c r="CV32" s="9"/>
      <c r="CW32" s="10"/>
      <c r="CX32" s="6"/>
      <c r="CY32" s="7"/>
      <c r="CZ32" s="9"/>
      <c r="DA32" s="10"/>
      <c r="DB32" s="6"/>
      <c r="DC32" s="7"/>
      <c r="DD32" s="9"/>
      <c r="DE32" s="10"/>
      <c r="DF32" s="6"/>
      <c r="DG32" s="7"/>
      <c r="DH32" s="9"/>
      <c r="DI32" s="10"/>
      <c r="DJ32" s="6"/>
      <c r="DK32" s="7"/>
      <c r="DL32" s="9"/>
      <c r="DM32" s="10"/>
      <c r="DN32" s="6"/>
      <c r="DO32" s="7"/>
      <c r="DP32" s="9"/>
    </row>
    <row r="33" spans="1:120" ht="42.75" customHeight="1" x14ac:dyDescent="0.55000000000000004">
      <c r="A33" s="15">
        <v>30</v>
      </c>
      <c r="B33" s="7"/>
      <c r="C33" s="9"/>
      <c r="D33" s="10"/>
      <c r="E33" s="6"/>
      <c r="F33" s="7"/>
      <c r="G33" s="9"/>
      <c r="H33" s="10"/>
      <c r="I33" s="6"/>
      <c r="J33" s="7"/>
      <c r="K33" s="13"/>
      <c r="L33" s="10"/>
      <c r="M33" s="6"/>
      <c r="N33" s="7"/>
      <c r="O33" s="9"/>
      <c r="P33" s="10"/>
      <c r="Q33" s="6">
        <v>0.04</v>
      </c>
      <c r="R33" s="7">
        <v>0.2</v>
      </c>
      <c r="S33" s="9">
        <v>1</v>
      </c>
      <c r="T33" s="10">
        <v>1.7</v>
      </c>
      <c r="U33" s="6">
        <v>4.72</v>
      </c>
      <c r="V33" s="7">
        <v>11.53</v>
      </c>
      <c r="W33" s="9">
        <v>11.22</v>
      </c>
      <c r="X33" s="10">
        <v>15.37</v>
      </c>
      <c r="Y33" s="6">
        <v>18.27</v>
      </c>
      <c r="Z33" s="7">
        <v>20.420000000000002</v>
      </c>
      <c r="AA33" s="9">
        <v>30.69</v>
      </c>
      <c r="AB33" s="10">
        <v>150</v>
      </c>
      <c r="AC33" s="6">
        <v>61.22</v>
      </c>
      <c r="AD33" s="7">
        <v>101</v>
      </c>
      <c r="AE33" s="9">
        <v>23.84</v>
      </c>
      <c r="AF33" s="10">
        <v>20.079999999999998</v>
      </c>
      <c r="AG33" s="6">
        <v>1.1599999999999999</v>
      </c>
      <c r="AH33" s="7">
        <v>1.42</v>
      </c>
      <c r="AI33" s="9">
        <v>0.4</v>
      </c>
      <c r="AJ33" s="10">
        <v>0.5</v>
      </c>
      <c r="AK33" s="6"/>
      <c r="AL33" s="7"/>
      <c r="AM33" s="9"/>
      <c r="AN33" s="10"/>
      <c r="AO33" s="6"/>
      <c r="AP33" s="7"/>
      <c r="AQ33" s="9"/>
      <c r="AR33" s="10"/>
      <c r="AS33" s="6"/>
      <c r="AT33" s="7"/>
      <c r="AU33" s="9"/>
      <c r="AV33" s="10"/>
      <c r="AW33" s="6"/>
      <c r="AX33" s="7"/>
      <c r="AY33" s="9"/>
      <c r="AZ33" s="10"/>
      <c r="BA33" s="6"/>
      <c r="BB33" s="7"/>
      <c r="BC33" s="9"/>
      <c r="BD33" s="10"/>
      <c r="BE33" s="6"/>
      <c r="BF33" s="7"/>
      <c r="BG33" s="9"/>
      <c r="BH33" s="10"/>
      <c r="BI33" s="6"/>
      <c r="BJ33" s="7"/>
      <c r="BK33" s="9"/>
      <c r="BL33" s="10"/>
      <c r="BM33" s="6"/>
      <c r="BN33" s="7"/>
      <c r="BO33" s="9"/>
      <c r="BP33" s="10"/>
      <c r="BQ33" s="6"/>
      <c r="BR33" s="7"/>
      <c r="BS33" s="9"/>
      <c r="BT33" s="10"/>
      <c r="BU33" s="6"/>
      <c r="BV33" s="7"/>
      <c r="BW33" s="9"/>
      <c r="BX33" s="10"/>
      <c r="BY33" s="6"/>
      <c r="BZ33" s="7"/>
      <c r="CA33" s="9"/>
      <c r="CB33" s="10"/>
      <c r="CC33" s="6"/>
      <c r="CD33" s="7"/>
      <c r="CE33" s="9"/>
      <c r="CF33" s="10"/>
      <c r="CG33" s="6"/>
      <c r="CH33" s="7"/>
      <c r="CI33" s="9"/>
      <c r="CJ33" s="10"/>
      <c r="CK33" s="6"/>
      <c r="CL33" s="7"/>
      <c r="CM33" s="9"/>
      <c r="CN33" s="10"/>
      <c r="CO33" s="6"/>
      <c r="CP33" s="7"/>
      <c r="CQ33" s="9"/>
      <c r="CR33" s="10"/>
      <c r="CS33" s="6"/>
      <c r="CT33" s="7"/>
      <c r="CU33" s="9"/>
      <c r="CV33" s="10"/>
      <c r="CW33" s="6"/>
      <c r="CX33" s="7"/>
      <c r="CY33" s="9"/>
      <c r="CZ33" s="10"/>
      <c r="DA33" s="6"/>
      <c r="DB33" s="7"/>
      <c r="DC33" s="9"/>
      <c r="DD33" s="10"/>
      <c r="DE33" s="6"/>
      <c r="DF33" s="7"/>
      <c r="DG33" s="9"/>
      <c r="DH33" s="10"/>
      <c r="DI33" s="6"/>
      <c r="DJ33" s="7"/>
      <c r="DK33" s="9"/>
      <c r="DL33" s="10"/>
      <c r="DM33" s="6"/>
      <c r="DN33" s="7"/>
      <c r="DO33" s="9"/>
      <c r="DP33" s="10"/>
    </row>
    <row r="34" spans="1:120" ht="42.75" customHeight="1" x14ac:dyDescent="0.55000000000000004">
      <c r="A34" s="12">
        <v>31</v>
      </c>
      <c r="B34" s="9"/>
      <c r="C34" s="10"/>
      <c r="D34" s="6"/>
      <c r="E34" s="7"/>
      <c r="F34" s="9"/>
      <c r="G34" s="10"/>
      <c r="H34" s="6"/>
      <c r="I34" s="7"/>
      <c r="J34" s="9"/>
      <c r="K34" s="14"/>
      <c r="L34" s="6"/>
      <c r="M34" s="7"/>
      <c r="N34" s="9"/>
      <c r="O34" s="10"/>
      <c r="P34" s="6"/>
      <c r="Q34" s="7"/>
      <c r="R34" s="9">
        <v>0.1</v>
      </c>
      <c r="S34" s="10">
        <v>0.5</v>
      </c>
      <c r="T34" s="6">
        <v>0.85</v>
      </c>
      <c r="U34" s="7">
        <v>3.65</v>
      </c>
      <c r="V34" s="9">
        <v>10.61</v>
      </c>
      <c r="W34" s="10">
        <v>10.34</v>
      </c>
      <c r="X34" s="6">
        <v>10.08</v>
      </c>
      <c r="Y34" s="7">
        <v>10.96</v>
      </c>
      <c r="Z34" s="9">
        <v>20.84</v>
      </c>
      <c r="AA34" s="10">
        <v>20.07</v>
      </c>
      <c r="AB34" s="6">
        <v>150</v>
      </c>
      <c r="AC34" s="7">
        <v>150</v>
      </c>
      <c r="AD34" s="9">
        <v>150</v>
      </c>
      <c r="AE34" s="10">
        <v>31.01</v>
      </c>
      <c r="AF34" s="6">
        <v>33.56</v>
      </c>
      <c r="AG34" s="7">
        <v>15.32</v>
      </c>
      <c r="AH34" s="9">
        <v>20.010000000000002</v>
      </c>
      <c r="AI34" s="10">
        <v>1.7</v>
      </c>
      <c r="AJ34" s="6">
        <v>0.33</v>
      </c>
      <c r="AK34" s="7"/>
      <c r="AL34" s="9"/>
      <c r="AM34" s="10"/>
      <c r="AN34" s="6"/>
      <c r="AO34" s="7"/>
      <c r="AP34" s="9"/>
      <c r="AQ34" s="10"/>
      <c r="AR34" s="6"/>
      <c r="AS34" s="7"/>
      <c r="AT34" s="9"/>
      <c r="AU34" s="10"/>
      <c r="AV34" s="6"/>
      <c r="AW34" s="7"/>
      <c r="AX34" s="9"/>
      <c r="AY34" s="10"/>
      <c r="AZ34" s="6"/>
      <c r="BA34" s="7"/>
      <c r="BB34" s="9"/>
      <c r="BC34" s="10"/>
      <c r="BD34" s="6"/>
      <c r="BE34" s="7"/>
      <c r="BF34" s="9"/>
      <c r="BG34" s="10"/>
      <c r="BH34" s="6"/>
      <c r="BI34" s="7"/>
      <c r="BJ34" s="9"/>
      <c r="BK34" s="10"/>
      <c r="BL34" s="6"/>
      <c r="BM34" s="7"/>
      <c r="BN34" s="9"/>
      <c r="BO34" s="10"/>
      <c r="BP34" s="6"/>
      <c r="BQ34" s="7"/>
      <c r="BR34" s="9"/>
      <c r="BS34" s="10"/>
      <c r="BT34" s="6"/>
      <c r="BU34" s="7"/>
      <c r="BV34" s="9"/>
      <c r="BW34" s="10"/>
      <c r="BX34" s="6"/>
      <c r="BY34" s="7"/>
      <c r="BZ34" s="9"/>
      <c r="CA34" s="10"/>
      <c r="CB34" s="6"/>
      <c r="CC34" s="7"/>
      <c r="CD34" s="9"/>
      <c r="CE34" s="10"/>
      <c r="CF34" s="6"/>
      <c r="CG34" s="7"/>
      <c r="CH34" s="9"/>
      <c r="CI34" s="10"/>
      <c r="CJ34" s="6"/>
      <c r="CK34" s="7"/>
      <c r="CL34" s="9"/>
      <c r="CM34" s="10"/>
      <c r="CN34" s="6"/>
      <c r="CO34" s="7"/>
      <c r="CP34" s="9"/>
      <c r="CQ34" s="10"/>
      <c r="CR34" s="6"/>
      <c r="CS34" s="7"/>
      <c r="CT34" s="9"/>
      <c r="CU34" s="10"/>
      <c r="CV34" s="6"/>
      <c r="CW34" s="7"/>
      <c r="CX34" s="9"/>
      <c r="CY34" s="10"/>
      <c r="CZ34" s="6"/>
      <c r="DA34" s="7"/>
      <c r="DB34" s="9"/>
      <c r="DC34" s="10"/>
      <c r="DD34" s="6"/>
      <c r="DE34" s="7"/>
      <c r="DF34" s="9"/>
      <c r="DG34" s="10"/>
      <c r="DH34" s="6"/>
      <c r="DI34" s="7"/>
      <c r="DJ34" s="9"/>
      <c r="DK34" s="10"/>
      <c r="DL34" s="6"/>
      <c r="DM34" s="7"/>
      <c r="DN34" s="9"/>
      <c r="DO34" s="10"/>
      <c r="DP34" s="6"/>
    </row>
    <row r="35" spans="1:120" ht="42.75" customHeight="1" x14ac:dyDescent="0.55000000000000004">
      <c r="A35" s="13">
        <v>32</v>
      </c>
      <c r="B35" s="10"/>
      <c r="C35" s="6"/>
      <c r="D35" s="7"/>
      <c r="E35" s="9"/>
      <c r="F35" s="10"/>
      <c r="G35" s="6"/>
      <c r="H35" s="7"/>
      <c r="I35" s="9"/>
      <c r="J35" s="10"/>
      <c r="K35" s="15"/>
      <c r="L35" s="7"/>
      <c r="M35" s="9"/>
      <c r="N35" s="10"/>
      <c r="O35" s="6"/>
      <c r="P35" s="7"/>
      <c r="Q35" s="9"/>
      <c r="R35" s="10">
        <v>0.01</v>
      </c>
      <c r="S35" s="6">
        <v>0.2</v>
      </c>
      <c r="T35" s="7">
        <v>0.6</v>
      </c>
      <c r="U35" s="9">
        <v>1.05</v>
      </c>
      <c r="V35" s="10">
        <v>0.9</v>
      </c>
      <c r="W35" s="6">
        <v>2.6</v>
      </c>
      <c r="X35" s="7">
        <v>4.9000000000000004</v>
      </c>
      <c r="Y35" s="9">
        <v>2.16</v>
      </c>
      <c r="Z35" s="10">
        <v>13.41</v>
      </c>
      <c r="AA35" s="6">
        <v>10.34</v>
      </c>
      <c r="AB35" s="7">
        <v>60.43</v>
      </c>
      <c r="AC35" s="9">
        <v>74.75</v>
      </c>
      <c r="AD35" s="10">
        <v>150</v>
      </c>
      <c r="AE35" s="6">
        <v>21.47</v>
      </c>
      <c r="AF35" s="7">
        <v>26.35</v>
      </c>
      <c r="AG35" s="9">
        <v>20.28</v>
      </c>
      <c r="AH35" s="10">
        <v>15.07</v>
      </c>
      <c r="AI35" s="6">
        <v>0.96</v>
      </c>
      <c r="AJ35" s="7">
        <v>1.33</v>
      </c>
      <c r="AK35" s="9">
        <v>0.01</v>
      </c>
      <c r="AL35" s="10">
        <v>0.32</v>
      </c>
      <c r="AM35" s="6"/>
      <c r="AN35" s="7"/>
      <c r="AO35" s="9"/>
      <c r="AP35" s="10"/>
      <c r="AQ35" s="6"/>
      <c r="AR35" s="7"/>
      <c r="AS35" s="9"/>
      <c r="AT35" s="10"/>
      <c r="AU35" s="6"/>
      <c r="AV35" s="7"/>
      <c r="AW35" s="9"/>
      <c r="AX35" s="10"/>
      <c r="AY35" s="6"/>
      <c r="AZ35" s="7"/>
      <c r="BA35" s="9"/>
      <c r="BB35" s="10"/>
      <c r="BC35" s="6"/>
      <c r="BD35" s="7"/>
      <c r="BE35" s="9"/>
      <c r="BF35" s="10"/>
      <c r="BG35" s="6"/>
      <c r="BH35" s="7"/>
      <c r="BI35" s="9"/>
      <c r="BJ35" s="10"/>
      <c r="BK35" s="6"/>
      <c r="BL35" s="7"/>
      <c r="BM35" s="9"/>
      <c r="BN35" s="10"/>
      <c r="BO35" s="6"/>
      <c r="BP35" s="7"/>
      <c r="BQ35" s="9"/>
      <c r="BR35" s="10"/>
      <c r="BS35" s="6"/>
      <c r="BT35" s="7"/>
      <c r="BU35" s="9"/>
      <c r="BV35" s="10"/>
      <c r="BW35" s="6"/>
      <c r="BX35" s="7"/>
      <c r="BY35" s="9"/>
      <c r="BZ35" s="10"/>
      <c r="CA35" s="6"/>
      <c r="CB35" s="7"/>
      <c r="CC35" s="9"/>
      <c r="CD35" s="10"/>
      <c r="CE35" s="6"/>
      <c r="CF35" s="7"/>
      <c r="CG35" s="9"/>
      <c r="CH35" s="10"/>
      <c r="CI35" s="6"/>
      <c r="CJ35" s="7"/>
      <c r="CK35" s="9"/>
      <c r="CL35" s="10"/>
      <c r="CM35" s="6"/>
      <c r="CN35" s="7"/>
      <c r="CO35" s="9"/>
      <c r="CP35" s="10"/>
      <c r="CQ35" s="6"/>
      <c r="CR35" s="7"/>
      <c r="CS35" s="9"/>
      <c r="CT35" s="10"/>
      <c r="CU35" s="6"/>
      <c r="CV35" s="7"/>
      <c r="CW35" s="9"/>
      <c r="CX35" s="10"/>
      <c r="CY35" s="6"/>
      <c r="CZ35" s="7"/>
      <c r="DA35" s="9"/>
      <c r="DB35" s="10"/>
      <c r="DC35" s="6"/>
      <c r="DD35" s="7"/>
      <c r="DE35" s="9"/>
      <c r="DF35" s="10"/>
      <c r="DG35" s="6"/>
      <c r="DH35" s="7"/>
      <c r="DI35" s="9"/>
      <c r="DJ35" s="10"/>
      <c r="DK35" s="6"/>
      <c r="DL35" s="7"/>
      <c r="DM35" s="9"/>
      <c r="DN35" s="10"/>
      <c r="DO35" s="6"/>
      <c r="DP35" s="7"/>
    </row>
    <row r="36" spans="1:120" ht="42.75" customHeight="1" x14ac:dyDescent="0.55000000000000004">
      <c r="A36" s="14">
        <v>33</v>
      </c>
      <c r="B36" s="6"/>
      <c r="C36" s="7"/>
      <c r="D36" s="9"/>
      <c r="E36" s="10"/>
      <c r="F36" s="6"/>
      <c r="G36" s="7"/>
      <c r="H36" s="9"/>
      <c r="I36" s="10"/>
      <c r="J36" s="6"/>
      <c r="K36" s="12"/>
      <c r="L36" s="9"/>
      <c r="M36" s="10"/>
      <c r="N36" s="6"/>
      <c r="O36" s="7"/>
      <c r="P36" s="9"/>
      <c r="Q36" s="10"/>
      <c r="R36" s="6"/>
      <c r="S36" s="7">
        <v>0.02</v>
      </c>
      <c r="T36" s="9">
        <v>0.1</v>
      </c>
      <c r="U36" s="10">
        <v>0.3</v>
      </c>
      <c r="V36" s="6">
        <v>0.5</v>
      </c>
      <c r="W36" s="7">
        <v>1.2</v>
      </c>
      <c r="X36" s="9">
        <v>1.64</v>
      </c>
      <c r="Y36" s="10">
        <v>3.5</v>
      </c>
      <c r="Z36" s="6">
        <v>11.02</v>
      </c>
      <c r="AA36" s="7">
        <v>10.61</v>
      </c>
      <c r="AB36" s="9">
        <v>110</v>
      </c>
      <c r="AC36" s="10">
        <v>30.28</v>
      </c>
      <c r="AD36" s="6">
        <v>150</v>
      </c>
      <c r="AE36" s="7">
        <v>150</v>
      </c>
      <c r="AF36" s="9">
        <v>150</v>
      </c>
      <c r="AG36" s="10">
        <v>22.41</v>
      </c>
      <c r="AH36" s="6">
        <v>30.55</v>
      </c>
      <c r="AI36" s="7">
        <v>17.03</v>
      </c>
      <c r="AJ36" s="9">
        <v>15.85</v>
      </c>
      <c r="AK36" s="10">
        <v>0.01</v>
      </c>
      <c r="AL36" s="6">
        <v>0.56999999999999995</v>
      </c>
      <c r="AM36" s="7"/>
      <c r="AN36" s="9"/>
      <c r="AO36" s="10"/>
      <c r="AP36" s="6"/>
      <c r="AQ36" s="7"/>
      <c r="AR36" s="9"/>
      <c r="AS36" s="10"/>
      <c r="AT36" s="6"/>
      <c r="AU36" s="7"/>
      <c r="AV36" s="9"/>
      <c r="AW36" s="10"/>
      <c r="AX36" s="6"/>
      <c r="AY36" s="7"/>
      <c r="AZ36" s="9"/>
      <c r="BA36" s="10"/>
      <c r="BB36" s="6"/>
      <c r="BC36" s="7"/>
      <c r="BD36" s="9"/>
      <c r="BE36" s="10"/>
      <c r="BF36" s="6"/>
      <c r="BG36" s="7"/>
      <c r="BH36" s="9"/>
      <c r="BI36" s="10"/>
      <c r="BJ36" s="6"/>
      <c r="BK36" s="7"/>
      <c r="BL36" s="9"/>
      <c r="BM36" s="10"/>
      <c r="BN36" s="6"/>
      <c r="BO36" s="7"/>
      <c r="BP36" s="9"/>
      <c r="BQ36" s="10"/>
      <c r="BR36" s="6"/>
      <c r="BS36" s="7"/>
      <c r="BT36" s="9"/>
      <c r="BU36" s="10"/>
      <c r="BV36" s="6"/>
      <c r="BW36" s="7"/>
      <c r="BX36" s="9"/>
      <c r="BY36" s="10"/>
      <c r="BZ36" s="6"/>
      <c r="CA36" s="7"/>
      <c r="CB36" s="9"/>
      <c r="CC36" s="10"/>
      <c r="CD36" s="6"/>
      <c r="CE36" s="7"/>
      <c r="CF36" s="9"/>
      <c r="CG36" s="10"/>
      <c r="CH36" s="6"/>
      <c r="CI36" s="7"/>
      <c r="CJ36" s="9"/>
      <c r="CK36" s="10"/>
      <c r="CL36" s="6"/>
      <c r="CM36" s="7"/>
      <c r="CN36" s="9"/>
      <c r="CO36" s="10"/>
      <c r="CP36" s="6"/>
      <c r="CQ36" s="7"/>
      <c r="CR36" s="9"/>
      <c r="CS36" s="10"/>
      <c r="CT36" s="6"/>
      <c r="CU36" s="7"/>
      <c r="CV36" s="9"/>
      <c r="CW36" s="10"/>
      <c r="CX36" s="6"/>
      <c r="CY36" s="7"/>
      <c r="CZ36" s="9"/>
      <c r="DA36" s="10"/>
      <c r="DB36" s="6"/>
      <c r="DC36" s="7"/>
      <c r="DD36" s="9"/>
      <c r="DE36" s="10"/>
      <c r="DF36" s="6"/>
      <c r="DG36" s="7"/>
      <c r="DH36" s="9"/>
      <c r="DI36" s="10"/>
      <c r="DJ36" s="6"/>
      <c r="DK36" s="7"/>
      <c r="DL36" s="9"/>
      <c r="DM36" s="10"/>
      <c r="DN36" s="6"/>
      <c r="DO36" s="7"/>
      <c r="DP36" s="9"/>
    </row>
    <row r="37" spans="1:120" ht="42.75" customHeight="1" x14ac:dyDescent="0.55000000000000004">
      <c r="A37" s="15">
        <v>34</v>
      </c>
      <c r="B37" s="7"/>
      <c r="C37" s="9"/>
      <c r="D37" s="10"/>
      <c r="E37" s="6"/>
      <c r="F37" s="7"/>
      <c r="G37" s="9"/>
      <c r="H37" s="10"/>
      <c r="I37" s="6"/>
      <c r="J37" s="7"/>
      <c r="K37" s="13"/>
      <c r="L37" s="10"/>
      <c r="M37" s="6"/>
      <c r="N37" s="7"/>
      <c r="O37" s="9"/>
      <c r="P37" s="10"/>
      <c r="Q37" s="6"/>
      <c r="R37" s="7"/>
      <c r="S37" s="9"/>
      <c r="T37" s="10">
        <v>0.03</v>
      </c>
      <c r="U37" s="6">
        <v>0.1</v>
      </c>
      <c r="V37" s="7">
        <v>0.3</v>
      </c>
      <c r="W37" s="9">
        <v>0.8</v>
      </c>
      <c r="X37" s="10">
        <v>0.6</v>
      </c>
      <c r="Y37" s="6">
        <v>1.91</v>
      </c>
      <c r="Z37" s="7">
        <v>4.5999999999999996</v>
      </c>
      <c r="AA37" s="9">
        <v>18.47</v>
      </c>
      <c r="AB37" s="10">
        <v>20.84</v>
      </c>
      <c r="AC37" s="6">
        <v>20.079999999999998</v>
      </c>
      <c r="AD37" s="7">
        <v>90</v>
      </c>
      <c r="AE37" s="9">
        <v>35.08</v>
      </c>
      <c r="AF37" s="10">
        <v>66.39</v>
      </c>
      <c r="AG37" s="6">
        <v>33.700000000000003</v>
      </c>
      <c r="AH37" s="7">
        <v>23.02</v>
      </c>
      <c r="AI37" s="9">
        <v>20.260000000000002</v>
      </c>
      <c r="AJ37" s="10">
        <v>14.47</v>
      </c>
      <c r="AK37" s="6">
        <v>0.79</v>
      </c>
      <c r="AL37" s="7">
        <v>1</v>
      </c>
      <c r="AM37" s="9">
        <v>0.01</v>
      </c>
      <c r="AN37" s="10">
        <v>0.25</v>
      </c>
      <c r="AO37" s="6"/>
      <c r="AP37" s="7"/>
      <c r="AQ37" s="9"/>
      <c r="AR37" s="10"/>
      <c r="AS37" s="6"/>
      <c r="AT37" s="7"/>
      <c r="AU37" s="9"/>
      <c r="AV37" s="10"/>
      <c r="AW37" s="6"/>
      <c r="AX37" s="7"/>
      <c r="AY37" s="9"/>
      <c r="AZ37" s="10"/>
      <c r="BA37" s="6"/>
      <c r="BB37" s="7"/>
      <c r="BC37" s="9"/>
      <c r="BD37" s="10"/>
      <c r="BE37" s="6"/>
      <c r="BF37" s="7"/>
      <c r="BG37" s="9"/>
      <c r="BH37" s="10"/>
      <c r="BI37" s="6"/>
      <c r="BJ37" s="7"/>
      <c r="BK37" s="9"/>
      <c r="BL37" s="10"/>
      <c r="BM37" s="6"/>
      <c r="BN37" s="7"/>
      <c r="BO37" s="9"/>
      <c r="BP37" s="10"/>
      <c r="BQ37" s="6"/>
      <c r="BR37" s="7"/>
      <c r="BS37" s="9"/>
      <c r="BT37" s="10"/>
      <c r="BU37" s="6"/>
      <c r="BV37" s="7"/>
      <c r="BW37" s="9"/>
      <c r="BX37" s="10"/>
      <c r="BY37" s="6"/>
      <c r="BZ37" s="7"/>
      <c r="CA37" s="9"/>
      <c r="CB37" s="10"/>
      <c r="CC37" s="6"/>
      <c r="CD37" s="7"/>
      <c r="CE37" s="9"/>
      <c r="CF37" s="10"/>
      <c r="CG37" s="6"/>
      <c r="CH37" s="7"/>
      <c r="CI37" s="9"/>
      <c r="CJ37" s="10"/>
      <c r="CK37" s="6"/>
      <c r="CL37" s="7"/>
      <c r="CM37" s="9"/>
      <c r="CN37" s="10"/>
      <c r="CO37" s="6"/>
      <c r="CP37" s="7"/>
      <c r="CQ37" s="9"/>
      <c r="CR37" s="10"/>
      <c r="CS37" s="6"/>
      <c r="CT37" s="7"/>
      <c r="CU37" s="9"/>
      <c r="CV37" s="10"/>
      <c r="CW37" s="6"/>
      <c r="CX37" s="7"/>
      <c r="CY37" s="9"/>
      <c r="CZ37" s="10"/>
      <c r="DA37" s="6"/>
      <c r="DB37" s="7"/>
      <c r="DC37" s="9"/>
      <c r="DD37" s="10"/>
      <c r="DE37" s="6"/>
      <c r="DF37" s="7"/>
      <c r="DG37" s="9"/>
      <c r="DH37" s="10"/>
      <c r="DI37" s="6"/>
      <c r="DJ37" s="7"/>
      <c r="DK37" s="9"/>
      <c r="DL37" s="10"/>
      <c r="DM37" s="6"/>
      <c r="DN37" s="7"/>
      <c r="DO37" s="9"/>
      <c r="DP37" s="10"/>
    </row>
    <row r="38" spans="1:120" ht="42.75" customHeight="1" x14ac:dyDescent="0.55000000000000004">
      <c r="A38" s="12">
        <v>35</v>
      </c>
      <c r="B38" s="9"/>
      <c r="C38" s="10"/>
      <c r="D38" s="6"/>
      <c r="E38" s="7"/>
      <c r="F38" s="9"/>
      <c r="G38" s="10"/>
      <c r="H38" s="6"/>
      <c r="I38" s="7"/>
      <c r="J38" s="9"/>
      <c r="K38" s="14"/>
      <c r="L38" s="6"/>
      <c r="M38" s="7"/>
      <c r="N38" s="9"/>
      <c r="O38" s="10"/>
      <c r="P38" s="6"/>
      <c r="Q38" s="7"/>
      <c r="R38" s="9"/>
      <c r="S38" s="10"/>
      <c r="T38" s="6"/>
      <c r="U38" s="7">
        <v>0.03</v>
      </c>
      <c r="V38" s="9">
        <v>0.1</v>
      </c>
      <c r="W38" s="10">
        <v>0.13</v>
      </c>
      <c r="X38" s="6">
        <v>0.54</v>
      </c>
      <c r="Y38" s="7">
        <v>0.75</v>
      </c>
      <c r="Z38" s="9">
        <v>5.6</v>
      </c>
      <c r="AA38" s="10">
        <v>6.7</v>
      </c>
      <c r="AB38" s="6">
        <v>20.02</v>
      </c>
      <c r="AC38" s="7">
        <v>14.39</v>
      </c>
      <c r="AD38" s="9">
        <v>150</v>
      </c>
      <c r="AE38" s="10">
        <v>150</v>
      </c>
      <c r="AF38" s="6">
        <v>150</v>
      </c>
      <c r="AG38" s="7">
        <v>43.77</v>
      </c>
      <c r="AH38" s="9">
        <v>67.19</v>
      </c>
      <c r="AI38" s="10">
        <v>22.41</v>
      </c>
      <c r="AJ38" s="6">
        <v>26.81</v>
      </c>
      <c r="AK38" s="7">
        <v>13.46</v>
      </c>
      <c r="AL38" s="9">
        <v>12.74</v>
      </c>
      <c r="AM38" s="10">
        <v>0.01</v>
      </c>
      <c r="AN38" s="6">
        <v>0.5</v>
      </c>
      <c r="AO38" s="7"/>
      <c r="AP38" s="9"/>
      <c r="AQ38" s="10"/>
      <c r="AR38" s="6"/>
      <c r="AS38" s="7"/>
      <c r="AT38" s="9"/>
      <c r="AU38" s="10"/>
      <c r="AV38" s="6"/>
      <c r="AW38" s="7"/>
      <c r="AX38" s="9"/>
      <c r="AY38" s="10"/>
      <c r="AZ38" s="6"/>
      <c r="BA38" s="7"/>
      <c r="BB38" s="9"/>
      <c r="BC38" s="10"/>
      <c r="BD38" s="6"/>
      <c r="BE38" s="7"/>
      <c r="BF38" s="9"/>
      <c r="BG38" s="10"/>
      <c r="BH38" s="6"/>
      <c r="BI38" s="7"/>
      <c r="BJ38" s="9"/>
      <c r="BK38" s="10"/>
      <c r="BL38" s="6"/>
      <c r="BM38" s="7"/>
      <c r="BN38" s="9"/>
      <c r="BO38" s="10"/>
      <c r="BP38" s="6"/>
      <c r="BQ38" s="7"/>
      <c r="BR38" s="9"/>
      <c r="BS38" s="10"/>
      <c r="BT38" s="6"/>
      <c r="BU38" s="7"/>
      <c r="BV38" s="9"/>
      <c r="BW38" s="10"/>
      <c r="BX38" s="6"/>
      <c r="BY38" s="7"/>
      <c r="BZ38" s="9"/>
      <c r="CA38" s="10"/>
      <c r="CB38" s="6"/>
      <c r="CC38" s="7"/>
      <c r="CD38" s="9"/>
      <c r="CE38" s="10"/>
      <c r="CF38" s="6"/>
      <c r="CG38" s="7"/>
      <c r="CH38" s="9"/>
      <c r="CI38" s="10"/>
      <c r="CJ38" s="6"/>
      <c r="CK38" s="7"/>
      <c r="CL38" s="9"/>
      <c r="CM38" s="10"/>
      <c r="CN38" s="6"/>
      <c r="CO38" s="7"/>
      <c r="CP38" s="9"/>
      <c r="CQ38" s="10"/>
      <c r="CR38" s="6"/>
      <c r="CS38" s="7"/>
      <c r="CT38" s="9"/>
      <c r="CU38" s="10"/>
      <c r="CV38" s="6"/>
      <c r="CW38" s="7"/>
      <c r="CX38" s="9"/>
      <c r="CY38" s="10"/>
      <c r="CZ38" s="6"/>
      <c r="DA38" s="7"/>
      <c r="DB38" s="9"/>
      <c r="DC38" s="10"/>
      <c r="DD38" s="6"/>
      <c r="DE38" s="7"/>
      <c r="DF38" s="9"/>
      <c r="DG38" s="10"/>
      <c r="DH38" s="6"/>
      <c r="DI38" s="7"/>
      <c r="DJ38" s="9"/>
      <c r="DK38" s="10"/>
      <c r="DL38" s="6"/>
      <c r="DM38" s="7"/>
      <c r="DN38" s="9"/>
      <c r="DO38" s="10"/>
      <c r="DP38" s="6"/>
    </row>
    <row r="39" spans="1:120" ht="42.75" customHeight="1" x14ac:dyDescent="0.55000000000000004">
      <c r="A39" s="13">
        <v>36</v>
      </c>
      <c r="B39" s="10"/>
      <c r="C39" s="6"/>
      <c r="D39" s="7"/>
      <c r="E39" s="9"/>
      <c r="F39" s="10"/>
      <c r="G39" s="6"/>
      <c r="H39" s="7"/>
      <c r="I39" s="9"/>
      <c r="J39" s="10"/>
      <c r="K39" s="15"/>
      <c r="L39" s="7"/>
      <c r="M39" s="9"/>
      <c r="N39" s="10"/>
      <c r="O39" s="6"/>
      <c r="P39" s="7"/>
      <c r="Q39" s="9"/>
      <c r="R39" s="10"/>
      <c r="S39" s="6"/>
      <c r="T39" s="7"/>
      <c r="U39" s="9"/>
      <c r="V39" s="10">
        <v>0.05</v>
      </c>
      <c r="W39" s="6">
        <v>0.12</v>
      </c>
      <c r="X39" s="7">
        <v>0.3</v>
      </c>
      <c r="Y39" s="9">
        <v>1.22</v>
      </c>
      <c r="Z39" s="10">
        <v>2.61</v>
      </c>
      <c r="AA39" s="6">
        <v>6.71</v>
      </c>
      <c r="AB39" s="7">
        <v>10.86</v>
      </c>
      <c r="AC39" s="9">
        <v>3</v>
      </c>
      <c r="AD39" s="10">
        <v>30.66</v>
      </c>
      <c r="AE39" s="6">
        <v>20.7</v>
      </c>
      <c r="AF39" s="7">
        <v>150</v>
      </c>
      <c r="AG39" s="9">
        <v>30.05</v>
      </c>
      <c r="AH39" s="10">
        <v>41.04</v>
      </c>
      <c r="AI39" s="6">
        <v>28.76</v>
      </c>
      <c r="AJ39" s="7">
        <v>20.63</v>
      </c>
      <c r="AK39" s="9">
        <v>20.059999999999999</v>
      </c>
      <c r="AL39" s="10">
        <v>14.68</v>
      </c>
      <c r="AM39" s="6">
        <v>0.65</v>
      </c>
      <c r="AN39" s="7">
        <v>0.88</v>
      </c>
      <c r="AO39" s="9">
        <v>0.01</v>
      </c>
      <c r="AP39" s="10"/>
      <c r="AQ39" s="6"/>
      <c r="AR39" s="7"/>
      <c r="AS39" s="9"/>
      <c r="AT39" s="10"/>
      <c r="AU39" s="6"/>
      <c r="AV39" s="7"/>
      <c r="AW39" s="9"/>
      <c r="AX39" s="10"/>
      <c r="AY39" s="6"/>
      <c r="AZ39" s="7"/>
      <c r="BA39" s="9"/>
      <c r="BB39" s="10"/>
      <c r="BC39" s="6"/>
      <c r="BD39" s="7"/>
      <c r="BE39" s="9"/>
      <c r="BF39" s="10"/>
      <c r="BG39" s="6"/>
      <c r="BH39" s="7"/>
      <c r="BI39" s="9"/>
      <c r="BJ39" s="10"/>
      <c r="BK39" s="6"/>
      <c r="BL39" s="7"/>
      <c r="BM39" s="9"/>
      <c r="BN39" s="10"/>
      <c r="BO39" s="6"/>
      <c r="BP39" s="7"/>
      <c r="BQ39" s="9"/>
      <c r="BR39" s="10"/>
      <c r="BS39" s="6"/>
      <c r="BT39" s="7"/>
      <c r="BU39" s="9"/>
      <c r="BV39" s="10"/>
      <c r="BW39" s="6"/>
      <c r="BX39" s="7"/>
      <c r="BY39" s="9"/>
      <c r="BZ39" s="10"/>
      <c r="CA39" s="6"/>
      <c r="CB39" s="7"/>
      <c r="CC39" s="9"/>
      <c r="CD39" s="10"/>
      <c r="CE39" s="6"/>
      <c r="CF39" s="7"/>
      <c r="CG39" s="9"/>
      <c r="CH39" s="10"/>
      <c r="CI39" s="6"/>
      <c r="CJ39" s="7"/>
      <c r="CK39" s="9"/>
      <c r="CL39" s="10"/>
      <c r="CM39" s="6"/>
      <c r="CN39" s="7"/>
      <c r="CO39" s="9"/>
      <c r="CP39" s="10"/>
      <c r="CQ39" s="6"/>
      <c r="CR39" s="7"/>
      <c r="CS39" s="9"/>
      <c r="CT39" s="10"/>
      <c r="CU39" s="6"/>
      <c r="CV39" s="7"/>
      <c r="CW39" s="9"/>
      <c r="CX39" s="10"/>
      <c r="CY39" s="6"/>
      <c r="CZ39" s="7"/>
      <c r="DA39" s="9"/>
      <c r="DB39" s="10"/>
      <c r="DC39" s="6"/>
      <c r="DD39" s="7"/>
      <c r="DE39" s="9"/>
      <c r="DF39" s="10"/>
      <c r="DG39" s="6"/>
      <c r="DH39" s="7"/>
      <c r="DI39" s="9"/>
      <c r="DJ39" s="10"/>
      <c r="DK39" s="6"/>
      <c r="DL39" s="7"/>
      <c r="DM39" s="9"/>
      <c r="DN39" s="10"/>
      <c r="DO39" s="6"/>
      <c r="DP39" s="7"/>
    </row>
    <row r="40" spans="1:120" ht="42.75" customHeight="1" x14ac:dyDescent="0.55000000000000004">
      <c r="A40" s="14">
        <v>37</v>
      </c>
      <c r="B40" s="6"/>
      <c r="C40" s="7"/>
      <c r="D40" s="9"/>
      <c r="E40" s="10"/>
      <c r="F40" s="6"/>
      <c r="G40" s="7"/>
      <c r="H40" s="9"/>
      <c r="I40" s="10"/>
      <c r="J40" s="6"/>
      <c r="K40" s="12"/>
      <c r="L40" s="9"/>
      <c r="M40" s="10"/>
      <c r="N40" s="6"/>
      <c r="O40" s="7"/>
      <c r="P40" s="9"/>
      <c r="Q40" s="10"/>
      <c r="R40" s="6"/>
      <c r="S40" s="7"/>
      <c r="T40" s="9"/>
      <c r="U40" s="10"/>
      <c r="V40" s="6"/>
      <c r="W40" s="7">
        <v>0.1</v>
      </c>
      <c r="X40" s="9">
        <v>0.22</v>
      </c>
      <c r="Y40" s="10">
        <v>0.47</v>
      </c>
      <c r="Z40" s="6">
        <v>1.99</v>
      </c>
      <c r="AA40" s="7">
        <v>2.75</v>
      </c>
      <c r="AB40" s="9">
        <v>10.17</v>
      </c>
      <c r="AC40" s="10">
        <v>10.029999999999999</v>
      </c>
      <c r="AD40" s="6">
        <v>42.13</v>
      </c>
      <c r="AE40" s="7">
        <v>42.63</v>
      </c>
      <c r="AF40" s="9">
        <v>150</v>
      </c>
      <c r="AG40" s="10">
        <v>150</v>
      </c>
      <c r="AH40" s="6">
        <v>150</v>
      </c>
      <c r="AI40" s="7">
        <v>42.87</v>
      </c>
      <c r="AJ40" s="9">
        <v>50.63</v>
      </c>
      <c r="AK40" s="10">
        <v>20.39</v>
      </c>
      <c r="AL40" s="6">
        <v>21.78</v>
      </c>
      <c r="AM40" s="7">
        <v>13.05</v>
      </c>
      <c r="AN40" s="9">
        <v>11.34</v>
      </c>
      <c r="AO40" s="10">
        <v>0.63</v>
      </c>
      <c r="AP40" s="6">
        <v>0.5</v>
      </c>
      <c r="AQ40" s="7"/>
      <c r="AR40" s="9"/>
      <c r="AS40" s="10"/>
      <c r="AT40" s="6"/>
      <c r="AU40" s="7"/>
      <c r="AV40" s="9"/>
      <c r="AW40" s="10"/>
      <c r="AX40" s="6"/>
      <c r="AY40" s="7"/>
      <c r="AZ40" s="9"/>
      <c r="BA40" s="10"/>
      <c r="BB40" s="6"/>
      <c r="BC40" s="7"/>
      <c r="BD40" s="9"/>
      <c r="BE40" s="10"/>
      <c r="BF40" s="6"/>
      <c r="BG40" s="7"/>
      <c r="BH40" s="9"/>
      <c r="BI40" s="10"/>
      <c r="BJ40" s="6"/>
      <c r="BK40" s="7"/>
      <c r="BL40" s="9"/>
      <c r="BM40" s="10"/>
      <c r="BN40" s="6"/>
      <c r="BO40" s="7"/>
      <c r="BP40" s="9"/>
      <c r="BQ40" s="10"/>
      <c r="BR40" s="6"/>
      <c r="BS40" s="7"/>
      <c r="BT40" s="9"/>
      <c r="BU40" s="10"/>
      <c r="BV40" s="6"/>
      <c r="BW40" s="7"/>
      <c r="BX40" s="9"/>
      <c r="BY40" s="10"/>
      <c r="BZ40" s="6"/>
      <c r="CA40" s="7"/>
      <c r="CB40" s="9"/>
      <c r="CC40" s="10"/>
      <c r="CD40" s="6"/>
      <c r="CE40" s="7"/>
      <c r="CF40" s="9"/>
      <c r="CG40" s="10"/>
      <c r="CH40" s="6"/>
      <c r="CI40" s="7"/>
      <c r="CJ40" s="9"/>
      <c r="CK40" s="10"/>
      <c r="CL40" s="6"/>
      <c r="CM40" s="7"/>
      <c r="CN40" s="9"/>
      <c r="CO40" s="10"/>
      <c r="CP40" s="6"/>
      <c r="CQ40" s="7"/>
      <c r="CR40" s="9"/>
      <c r="CS40" s="10"/>
      <c r="CT40" s="6"/>
      <c r="CU40" s="7"/>
      <c r="CV40" s="9"/>
      <c r="CW40" s="10"/>
      <c r="CX40" s="6"/>
      <c r="CY40" s="7"/>
      <c r="CZ40" s="9"/>
      <c r="DA40" s="10"/>
      <c r="DB40" s="6"/>
      <c r="DC40" s="7"/>
      <c r="DD40" s="9"/>
      <c r="DE40" s="10"/>
      <c r="DF40" s="6"/>
      <c r="DG40" s="7"/>
      <c r="DH40" s="9"/>
      <c r="DI40" s="10"/>
      <c r="DJ40" s="6"/>
      <c r="DK40" s="7"/>
      <c r="DL40" s="9"/>
      <c r="DM40" s="10"/>
      <c r="DN40" s="6"/>
      <c r="DO40" s="7"/>
      <c r="DP40" s="9"/>
    </row>
    <row r="41" spans="1:120" ht="42.75" customHeight="1" x14ac:dyDescent="0.55000000000000004">
      <c r="A41" s="15">
        <v>38</v>
      </c>
      <c r="B41" s="7"/>
      <c r="C41" s="9"/>
      <c r="D41" s="10"/>
      <c r="E41" s="6"/>
      <c r="F41" s="7"/>
      <c r="G41" s="9"/>
      <c r="H41" s="10"/>
      <c r="I41" s="6"/>
      <c r="J41" s="7"/>
      <c r="K41" s="13"/>
      <c r="L41" s="10"/>
      <c r="M41" s="6"/>
      <c r="N41" s="7"/>
      <c r="O41" s="9"/>
      <c r="P41" s="10"/>
      <c r="Q41" s="6"/>
      <c r="R41" s="7"/>
      <c r="S41" s="9"/>
      <c r="T41" s="10"/>
      <c r="U41" s="6"/>
      <c r="V41" s="7"/>
      <c r="W41" s="9">
        <v>0.03</v>
      </c>
      <c r="X41" s="10">
        <v>0.1</v>
      </c>
      <c r="Y41" s="6">
        <v>0.34</v>
      </c>
      <c r="Z41" s="7">
        <v>1.29</v>
      </c>
      <c r="AA41" s="9">
        <v>0.89</v>
      </c>
      <c r="AB41" s="10">
        <v>10.050000000000001</v>
      </c>
      <c r="AC41" s="6">
        <v>1.94</v>
      </c>
      <c r="AD41" s="7">
        <v>13.39</v>
      </c>
      <c r="AE41" s="9">
        <v>15.1</v>
      </c>
      <c r="AF41" s="10">
        <v>29.38</v>
      </c>
      <c r="AG41" s="6">
        <v>23.41</v>
      </c>
      <c r="AH41" s="7">
        <v>51.93</v>
      </c>
      <c r="AI41" s="9">
        <v>40.15</v>
      </c>
      <c r="AJ41" s="10">
        <v>32.67</v>
      </c>
      <c r="AK41" s="6">
        <v>24.12</v>
      </c>
      <c r="AL41" s="7">
        <v>20.56</v>
      </c>
      <c r="AM41" s="9">
        <v>16.02</v>
      </c>
      <c r="AN41" s="10">
        <v>11.36</v>
      </c>
      <c r="AO41" s="6">
        <v>0.54</v>
      </c>
      <c r="AP41" s="7">
        <v>0.56000000000000005</v>
      </c>
      <c r="AQ41" s="9"/>
      <c r="AR41" s="10"/>
      <c r="AS41" s="6"/>
      <c r="AT41" s="7"/>
      <c r="AU41" s="9"/>
      <c r="AV41" s="10"/>
      <c r="AW41" s="6"/>
      <c r="AX41" s="7"/>
      <c r="AY41" s="9"/>
      <c r="AZ41" s="10"/>
      <c r="BA41" s="6"/>
      <c r="BB41" s="7"/>
      <c r="BC41" s="9"/>
      <c r="BD41" s="10"/>
      <c r="BE41" s="6"/>
      <c r="BF41" s="7"/>
      <c r="BG41" s="9"/>
      <c r="BH41" s="10"/>
      <c r="BI41" s="6"/>
      <c r="BJ41" s="7"/>
      <c r="BK41" s="9"/>
      <c r="BL41" s="10"/>
      <c r="BM41" s="6"/>
      <c r="BN41" s="7"/>
      <c r="BO41" s="9"/>
      <c r="BP41" s="10"/>
      <c r="BQ41" s="6"/>
      <c r="BR41" s="7"/>
      <c r="BS41" s="9"/>
      <c r="BT41" s="10"/>
      <c r="BU41" s="6"/>
      <c r="BV41" s="7"/>
      <c r="BW41" s="9"/>
      <c r="BX41" s="10"/>
      <c r="BY41" s="6"/>
      <c r="BZ41" s="7"/>
      <c r="CA41" s="9"/>
      <c r="CB41" s="10"/>
      <c r="CC41" s="6"/>
      <c r="CD41" s="7"/>
      <c r="CE41" s="9"/>
      <c r="CF41" s="10"/>
      <c r="CG41" s="6"/>
      <c r="CH41" s="7"/>
      <c r="CI41" s="9"/>
      <c r="CJ41" s="10"/>
      <c r="CK41" s="6"/>
      <c r="CL41" s="7"/>
      <c r="CM41" s="9"/>
      <c r="CN41" s="10"/>
      <c r="CO41" s="6"/>
      <c r="CP41" s="7"/>
      <c r="CQ41" s="9"/>
      <c r="CR41" s="10"/>
      <c r="CS41" s="6"/>
      <c r="CT41" s="7"/>
      <c r="CU41" s="9"/>
      <c r="CV41" s="10"/>
      <c r="CW41" s="6"/>
      <c r="CX41" s="7"/>
      <c r="CY41" s="9"/>
      <c r="CZ41" s="10"/>
      <c r="DA41" s="6"/>
      <c r="DB41" s="7"/>
      <c r="DC41" s="9"/>
      <c r="DD41" s="10"/>
      <c r="DE41" s="6"/>
      <c r="DF41" s="7"/>
      <c r="DG41" s="9"/>
      <c r="DH41" s="10"/>
      <c r="DI41" s="6"/>
      <c r="DJ41" s="7"/>
      <c r="DK41" s="9"/>
      <c r="DL41" s="10"/>
      <c r="DM41" s="6"/>
      <c r="DN41" s="7"/>
      <c r="DO41" s="9"/>
      <c r="DP41" s="10"/>
    </row>
    <row r="42" spans="1:120" ht="42.75" customHeight="1" x14ac:dyDescent="0.55000000000000004">
      <c r="A42" s="12">
        <v>39</v>
      </c>
      <c r="B42" s="9"/>
      <c r="C42" s="10"/>
      <c r="D42" s="6"/>
      <c r="E42" s="7"/>
      <c r="F42" s="9"/>
      <c r="G42" s="10"/>
      <c r="H42" s="6"/>
      <c r="I42" s="7"/>
      <c r="J42" s="9"/>
      <c r="K42" s="14"/>
      <c r="L42" s="6"/>
      <c r="M42" s="7"/>
      <c r="N42" s="9"/>
      <c r="O42" s="10"/>
      <c r="P42" s="6"/>
      <c r="Q42" s="7"/>
      <c r="R42" s="9"/>
      <c r="S42" s="10"/>
      <c r="T42" s="6"/>
      <c r="U42" s="7"/>
      <c r="V42" s="9"/>
      <c r="W42" s="10"/>
      <c r="X42" s="6">
        <v>0.1</v>
      </c>
      <c r="Y42" s="7">
        <v>0.17</v>
      </c>
      <c r="Z42" s="9">
        <v>0.43</v>
      </c>
      <c r="AA42" s="10">
        <v>0.92</v>
      </c>
      <c r="AB42" s="6">
        <v>4.4000000000000004</v>
      </c>
      <c r="AC42" s="7">
        <v>4.25</v>
      </c>
      <c r="AD42" s="9">
        <v>14.75</v>
      </c>
      <c r="AE42" s="10">
        <v>20.309999999999999</v>
      </c>
      <c r="AF42" s="6">
        <v>150</v>
      </c>
      <c r="AG42" s="7">
        <v>150</v>
      </c>
      <c r="AH42" s="9">
        <v>150</v>
      </c>
      <c r="AI42" s="10">
        <v>61.5</v>
      </c>
      <c r="AJ42" s="6">
        <v>150</v>
      </c>
      <c r="AK42" s="7">
        <v>30.27</v>
      </c>
      <c r="AL42" s="9">
        <v>36</v>
      </c>
      <c r="AM42" s="10">
        <v>20.47</v>
      </c>
      <c r="AN42" s="6">
        <v>20.28</v>
      </c>
      <c r="AO42" s="7">
        <v>12.34</v>
      </c>
      <c r="AP42" s="9">
        <v>10.61</v>
      </c>
      <c r="AQ42" s="10">
        <v>0.01</v>
      </c>
      <c r="AR42" s="6"/>
      <c r="AS42" s="7"/>
      <c r="AT42" s="9"/>
      <c r="AU42" s="10"/>
      <c r="AV42" s="6"/>
      <c r="AW42" s="7"/>
      <c r="AX42" s="9"/>
      <c r="AY42" s="10"/>
      <c r="AZ42" s="6"/>
      <c r="BA42" s="7"/>
      <c r="BB42" s="9"/>
      <c r="BC42" s="10"/>
      <c r="BD42" s="6"/>
      <c r="BE42" s="7"/>
      <c r="BF42" s="9"/>
      <c r="BG42" s="10"/>
      <c r="BH42" s="6"/>
      <c r="BI42" s="7"/>
      <c r="BJ42" s="9"/>
      <c r="BK42" s="10"/>
      <c r="BL42" s="6"/>
      <c r="BM42" s="7"/>
      <c r="BN42" s="9"/>
      <c r="BO42" s="10"/>
      <c r="BP42" s="6"/>
      <c r="BQ42" s="7"/>
      <c r="BR42" s="9"/>
      <c r="BS42" s="10"/>
      <c r="BT42" s="6"/>
      <c r="BU42" s="7"/>
      <c r="BV42" s="9"/>
      <c r="BW42" s="10"/>
      <c r="BX42" s="6"/>
      <c r="BY42" s="7"/>
      <c r="BZ42" s="9"/>
      <c r="CA42" s="10"/>
      <c r="CB42" s="6"/>
      <c r="CC42" s="7"/>
      <c r="CD42" s="9"/>
      <c r="CE42" s="10"/>
      <c r="CF42" s="6"/>
      <c r="CG42" s="7"/>
      <c r="CH42" s="9"/>
      <c r="CI42" s="10"/>
      <c r="CJ42" s="6"/>
      <c r="CK42" s="7"/>
      <c r="CL42" s="9"/>
      <c r="CM42" s="10"/>
      <c r="CN42" s="6"/>
      <c r="CO42" s="7"/>
      <c r="CP42" s="9"/>
      <c r="CQ42" s="10"/>
      <c r="CR42" s="6"/>
      <c r="CS42" s="7"/>
      <c r="CT42" s="9"/>
      <c r="CU42" s="10"/>
      <c r="CV42" s="6"/>
      <c r="CW42" s="7"/>
      <c r="CX42" s="9"/>
      <c r="CY42" s="10"/>
      <c r="CZ42" s="6"/>
      <c r="DA42" s="7"/>
      <c r="DB42" s="9"/>
      <c r="DC42" s="10"/>
      <c r="DD42" s="6"/>
      <c r="DE42" s="7"/>
      <c r="DF42" s="9"/>
      <c r="DG42" s="10"/>
      <c r="DH42" s="6"/>
      <c r="DI42" s="7"/>
      <c r="DJ42" s="9"/>
      <c r="DK42" s="10"/>
      <c r="DL42" s="6"/>
      <c r="DM42" s="7"/>
      <c r="DN42" s="9"/>
      <c r="DO42" s="10"/>
      <c r="DP42" s="6"/>
    </row>
    <row r="43" spans="1:120" ht="42.75" customHeight="1" x14ac:dyDescent="0.55000000000000004">
      <c r="A43" s="13">
        <v>40</v>
      </c>
      <c r="B43" s="10"/>
      <c r="C43" s="6"/>
      <c r="D43" s="7"/>
      <c r="E43" s="9"/>
      <c r="F43" s="10"/>
      <c r="G43" s="6"/>
      <c r="H43" s="7"/>
      <c r="I43" s="9"/>
      <c r="J43" s="10"/>
      <c r="K43" s="15"/>
      <c r="L43" s="7"/>
      <c r="M43" s="9"/>
      <c r="N43" s="10"/>
      <c r="O43" s="6"/>
      <c r="P43" s="7"/>
      <c r="Q43" s="9"/>
      <c r="R43" s="10"/>
      <c r="S43" s="6"/>
      <c r="T43" s="7"/>
      <c r="U43" s="9"/>
      <c r="V43" s="10"/>
      <c r="W43" s="6"/>
      <c r="X43" s="7">
        <v>0.03</v>
      </c>
      <c r="Y43" s="9">
        <v>0.1</v>
      </c>
      <c r="Z43" s="10">
        <v>0.27</v>
      </c>
      <c r="AA43" s="6">
        <v>0.64</v>
      </c>
      <c r="AB43" s="7">
        <v>3.94</v>
      </c>
      <c r="AC43" s="9">
        <v>2</v>
      </c>
      <c r="AD43" s="10">
        <v>11.78</v>
      </c>
      <c r="AE43" s="6">
        <v>17.37</v>
      </c>
      <c r="AF43" s="7">
        <v>20.25</v>
      </c>
      <c r="AG43" s="9">
        <v>35.700000000000003</v>
      </c>
      <c r="AH43" s="10">
        <v>150</v>
      </c>
      <c r="AI43" s="6">
        <v>54.68</v>
      </c>
      <c r="AJ43" s="7">
        <v>62.68</v>
      </c>
      <c r="AK43" s="9">
        <v>36.6</v>
      </c>
      <c r="AL43" s="10">
        <v>30.1</v>
      </c>
      <c r="AM43" s="6">
        <v>22.83</v>
      </c>
      <c r="AN43" s="7">
        <v>20.21</v>
      </c>
      <c r="AO43" s="9">
        <v>14.93</v>
      </c>
      <c r="AP43" s="10">
        <v>10.76</v>
      </c>
      <c r="AQ43" s="6">
        <v>0.51</v>
      </c>
      <c r="AR43" s="7">
        <v>0.23</v>
      </c>
      <c r="AS43" s="9"/>
      <c r="AT43" s="10"/>
      <c r="AU43" s="6"/>
      <c r="AV43" s="7"/>
      <c r="AW43" s="9"/>
      <c r="AX43" s="10"/>
      <c r="AY43" s="6"/>
      <c r="AZ43" s="7"/>
      <c r="BA43" s="9"/>
      <c r="BB43" s="10"/>
      <c r="BC43" s="6"/>
      <c r="BD43" s="7"/>
      <c r="BE43" s="9"/>
      <c r="BF43" s="10"/>
      <c r="BG43" s="6"/>
      <c r="BH43" s="7"/>
      <c r="BI43" s="9"/>
      <c r="BJ43" s="10"/>
      <c r="BK43" s="6"/>
      <c r="BL43" s="7"/>
      <c r="BM43" s="9"/>
      <c r="BN43" s="10"/>
      <c r="BO43" s="6"/>
      <c r="BP43" s="7"/>
      <c r="BQ43" s="9"/>
      <c r="BR43" s="10"/>
      <c r="BS43" s="6"/>
      <c r="BT43" s="7"/>
      <c r="BU43" s="9"/>
      <c r="BV43" s="10"/>
      <c r="BW43" s="6"/>
      <c r="BX43" s="7"/>
      <c r="BY43" s="9"/>
      <c r="BZ43" s="10"/>
      <c r="CA43" s="6"/>
      <c r="CB43" s="7"/>
      <c r="CC43" s="9"/>
      <c r="CD43" s="10"/>
      <c r="CE43" s="6"/>
      <c r="CF43" s="7"/>
      <c r="CG43" s="9"/>
      <c r="CH43" s="10"/>
      <c r="CI43" s="6"/>
      <c r="CJ43" s="7"/>
      <c r="CK43" s="9"/>
      <c r="CL43" s="10"/>
      <c r="CM43" s="6"/>
      <c r="CN43" s="7"/>
      <c r="CO43" s="9"/>
      <c r="CP43" s="10"/>
      <c r="CQ43" s="6"/>
      <c r="CR43" s="7"/>
      <c r="CS43" s="9"/>
      <c r="CT43" s="10"/>
      <c r="CU43" s="6"/>
      <c r="CV43" s="7"/>
      <c r="CW43" s="9"/>
      <c r="CX43" s="10"/>
      <c r="CY43" s="6"/>
      <c r="CZ43" s="7"/>
      <c r="DA43" s="9"/>
      <c r="DB43" s="10"/>
      <c r="DC43" s="6"/>
      <c r="DD43" s="7"/>
      <c r="DE43" s="9"/>
      <c r="DF43" s="10"/>
      <c r="DG43" s="6"/>
      <c r="DH43" s="7"/>
      <c r="DI43" s="9"/>
      <c r="DJ43" s="10"/>
      <c r="DK43" s="6"/>
      <c r="DL43" s="7"/>
      <c r="DM43" s="9"/>
      <c r="DN43" s="10"/>
      <c r="DO43" s="6"/>
      <c r="DP43" s="7"/>
    </row>
    <row r="44" spans="1:120" ht="42.75" customHeight="1" x14ac:dyDescent="0.55000000000000004">
      <c r="A44" s="14">
        <v>41</v>
      </c>
      <c r="B44" s="6"/>
      <c r="C44" s="7"/>
      <c r="D44" s="9"/>
      <c r="E44" s="10"/>
      <c r="F44" s="6"/>
      <c r="G44" s="7"/>
      <c r="H44" s="9"/>
      <c r="I44" s="10"/>
      <c r="J44" s="6"/>
      <c r="K44" s="12"/>
      <c r="L44" s="9"/>
      <c r="M44" s="10"/>
      <c r="N44" s="6"/>
      <c r="O44" s="7"/>
      <c r="P44" s="9"/>
      <c r="Q44" s="10"/>
      <c r="R44" s="6"/>
      <c r="S44" s="7"/>
      <c r="T44" s="9"/>
      <c r="U44" s="10"/>
      <c r="V44" s="6"/>
      <c r="W44" s="7"/>
      <c r="X44" s="9"/>
      <c r="Y44" s="10">
        <v>0.1</v>
      </c>
      <c r="Z44" s="6">
        <v>0.1</v>
      </c>
      <c r="AA44" s="7">
        <v>0.45</v>
      </c>
      <c r="AB44" s="9">
        <v>1.87</v>
      </c>
      <c r="AC44" s="10">
        <v>2.27</v>
      </c>
      <c r="AD44" s="6">
        <v>10.85</v>
      </c>
      <c r="AE44" s="7">
        <v>13.12</v>
      </c>
      <c r="AF44" s="9">
        <v>41.56</v>
      </c>
      <c r="AG44" s="10">
        <v>31.68</v>
      </c>
      <c r="AH44" s="6">
        <v>150</v>
      </c>
      <c r="AI44" s="7">
        <v>150</v>
      </c>
      <c r="AJ44" s="9">
        <v>150</v>
      </c>
      <c r="AK44" s="10">
        <v>42.29</v>
      </c>
      <c r="AL44" s="6">
        <v>149.99</v>
      </c>
      <c r="AM44" s="7">
        <v>23.7</v>
      </c>
      <c r="AN44" s="9">
        <v>30.34</v>
      </c>
      <c r="AO44" s="10">
        <v>20.03</v>
      </c>
      <c r="AP44" s="6">
        <v>15.25</v>
      </c>
      <c r="AQ44" s="7">
        <v>10.53</v>
      </c>
      <c r="AR44" s="9">
        <v>0.04</v>
      </c>
      <c r="AS44" s="10">
        <v>0.01</v>
      </c>
      <c r="AT44" s="6"/>
      <c r="AU44" s="7"/>
      <c r="AV44" s="9"/>
      <c r="AW44" s="10"/>
      <c r="AX44" s="6"/>
      <c r="AY44" s="7"/>
      <c r="AZ44" s="9"/>
      <c r="BA44" s="10"/>
      <c r="BB44" s="6"/>
      <c r="BC44" s="7"/>
      <c r="BD44" s="9"/>
      <c r="BE44" s="10"/>
      <c r="BF44" s="6"/>
      <c r="BG44" s="7"/>
      <c r="BH44" s="9"/>
      <c r="BI44" s="10"/>
      <c r="BJ44" s="6"/>
      <c r="BK44" s="7"/>
      <c r="BL44" s="9"/>
      <c r="BM44" s="10"/>
      <c r="BN44" s="6"/>
      <c r="BO44" s="7"/>
      <c r="BP44" s="9"/>
      <c r="BQ44" s="10"/>
      <c r="BR44" s="6"/>
      <c r="BS44" s="7"/>
      <c r="BT44" s="9"/>
      <c r="BU44" s="10"/>
      <c r="BV44" s="6"/>
      <c r="BW44" s="7"/>
      <c r="BX44" s="9"/>
      <c r="BY44" s="10"/>
      <c r="BZ44" s="6"/>
      <c r="CA44" s="7"/>
      <c r="CB44" s="9"/>
      <c r="CC44" s="10"/>
      <c r="CD44" s="6"/>
      <c r="CE44" s="7"/>
      <c r="CF44" s="9"/>
      <c r="CG44" s="10"/>
      <c r="CH44" s="6"/>
      <c r="CI44" s="7"/>
      <c r="CJ44" s="9"/>
      <c r="CK44" s="10"/>
      <c r="CL44" s="6"/>
      <c r="CM44" s="7"/>
      <c r="CN44" s="9"/>
      <c r="CO44" s="10"/>
      <c r="CP44" s="6"/>
      <c r="CQ44" s="7"/>
      <c r="CR44" s="9"/>
      <c r="CS44" s="10"/>
      <c r="CT44" s="6"/>
      <c r="CU44" s="7"/>
      <c r="CV44" s="9"/>
      <c r="CW44" s="10"/>
      <c r="CX44" s="6"/>
      <c r="CY44" s="7"/>
      <c r="CZ44" s="9"/>
      <c r="DA44" s="10"/>
      <c r="DB44" s="6"/>
      <c r="DC44" s="7"/>
      <c r="DD44" s="9"/>
      <c r="DE44" s="10"/>
      <c r="DF44" s="6"/>
      <c r="DG44" s="7"/>
      <c r="DH44" s="9"/>
      <c r="DI44" s="10"/>
      <c r="DJ44" s="6"/>
      <c r="DK44" s="7"/>
      <c r="DL44" s="9"/>
      <c r="DM44" s="10"/>
      <c r="DN44" s="6"/>
      <c r="DO44" s="7"/>
      <c r="DP44" s="9"/>
    </row>
    <row r="45" spans="1:120" ht="42.75" customHeight="1" x14ac:dyDescent="0.55000000000000004">
      <c r="A45" s="15">
        <v>42</v>
      </c>
      <c r="B45" s="7"/>
      <c r="C45" s="9"/>
      <c r="D45" s="10"/>
      <c r="E45" s="6"/>
      <c r="F45" s="7"/>
      <c r="G45" s="9"/>
      <c r="H45" s="10"/>
      <c r="I45" s="6"/>
      <c r="J45" s="7"/>
      <c r="K45" s="13"/>
      <c r="L45" s="10"/>
      <c r="M45" s="6"/>
      <c r="N45" s="7"/>
      <c r="O45" s="9"/>
      <c r="P45" s="10"/>
      <c r="Q45" s="6"/>
      <c r="R45" s="7"/>
      <c r="S45" s="9"/>
      <c r="T45" s="10"/>
      <c r="U45" s="6"/>
      <c r="V45" s="7"/>
      <c r="W45" s="9"/>
      <c r="X45" s="10"/>
      <c r="Y45" s="6"/>
      <c r="Z45" s="7">
        <v>0.1</v>
      </c>
      <c r="AA45" s="9">
        <v>0.28000000000000003</v>
      </c>
      <c r="AB45" s="10">
        <v>1.0900000000000001</v>
      </c>
      <c r="AC45" s="6">
        <v>1.25</v>
      </c>
      <c r="AD45" s="7">
        <v>10.26</v>
      </c>
      <c r="AE45" s="9">
        <v>10.95</v>
      </c>
      <c r="AF45" s="10">
        <v>13.81</v>
      </c>
      <c r="AG45" s="6">
        <v>21.21</v>
      </c>
      <c r="AH45" s="7">
        <v>30.17</v>
      </c>
      <c r="AI45" s="9">
        <v>40.130000000000003</v>
      </c>
      <c r="AJ45" s="10">
        <v>150</v>
      </c>
      <c r="AK45" s="6">
        <v>20.25</v>
      </c>
      <c r="AL45" s="7">
        <v>40.770000000000003</v>
      </c>
      <c r="AM45" s="9">
        <v>15.49</v>
      </c>
      <c r="AN45" s="10">
        <v>23.62</v>
      </c>
      <c r="AO45" s="6">
        <v>11.24</v>
      </c>
      <c r="AP45" s="7">
        <v>16.88</v>
      </c>
      <c r="AQ45" s="9">
        <v>11.49</v>
      </c>
      <c r="AR45" s="10">
        <v>10.37</v>
      </c>
      <c r="AS45" s="6">
        <v>0.55000000000000004</v>
      </c>
      <c r="AT45" s="7">
        <v>0.05</v>
      </c>
      <c r="AU45" s="9"/>
      <c r="AV45" s="10"/>
      <c r="AW45" s="6"/>
      <c r="AX45" s="7"/>
      <c r="AY45" s="9"/>
      <c r="AZ45" s="10"/>
      <c r="BA45" s="6"/>
      <c r="BB45" s="7"/>
      <c r="BC45" s="9"/>
      <c r="BD45" s="10"/>
      <c r="BE45" s="6"/>
      <c r="BF45" s="7"/>
      <c r="BG45" s="9"/>
      <c r="BH45" s="10"/>
      <c r="BI45" s="6"/>
      <c r="BJ45" s="7"/>
      <c r="BK45" s="9"/>
      <c r="BL45" s="10"/>
      <c r="BM45" s="6"/>
      <c r="BN45" s="7"/>
      <c r="BO45" s="9"/>
      <c r="BP45" s="10"/>
      <c r="BQ45" s="6"/>
      <c r="BR45" s="7"/>
      <c r="BS45" s="9"/>
      <c r="BT45" s="10"/>
      <c r="BU45" s="6"/>
      <c r="BV45" s="7"/>
      <c r="BW45" s="9"/>
      <c r="BX45" s="10"/>
      <c r="BY45" s="6"/>
      <c r="BZ45" s="7"/>
      <c r="CA45" s="9"/>
      <c r="CB45" s="10"/>
      <c r="CC45" s="6"/>
      <c r="CD45" s="7"/>
      <c r="CE45" s="9"/>
      <c r="CF45" s="10"/>
      <c r="CG45" s="6"/>
      <c r="CH45" s="7"/>
      <c r="CI45" s="9"/>
      <c r="CJ45" s="10"/>
      <c r="CK45" s="6"/>
      <c r="CL45" s="7"/>
      <c r="CM45" s="9"/>
      <c r="CN45" s="10"/>
      <c r="CO45" s="6"/>
      <c r="CP45" s="7"/>
      <c r="CQ45" s="9"/>
      <c r="CR45" s="10"/>
      <c r="CS45" s="6"/>
      <c r="CT45" s="7"/>
      <c r="CU45" s="9"/>
      <c r="CV45" s="10"/>
      <c r="CW45" s="6"/>
      <c r="CX45" s="7"/>
      <c r="CY45" s="9"/>
      <c r="CZ45" s="10"/>
      <c r="DA45" s="6"/>
      <c r="DB45" s="7"/>
      <c r="DC45" s="9"/>
      <c r="DD45" s="10"/>
      <c r="DE45" s="6"/>
      <c r="DF45" s="7"/>
      <c r="DG45" s="9"/>
      <c r="DH45" s="10"/>
      <c r="DI45" s="6"/>
      <c r="DJ45" s="7"/>
      <c r="DK45" s="9"/>
      <c r="DL45" s="10"/>
      <c r="DM45" s="6"/>
      <c r="DN45" s="7"/>
      <c r="DO45" s="9"/>
      <c r="DP45" s="10"/>
    </row>
    <row r="46" spans="1:120" ht="42.75" customHeight="1" x14ac:dyDescent="0.55000000000000004">
      <c r="A46" s="12">
        <v>43</v>
      </c>
      <c r="B46" s="9"/>
      <c r="C46" s="10"/>
      <c r="D46" s="6"/>
      <c r="E46" s="7"/>
      <c r="F46" s="9"/>
      <c r="G46" s="10"/>
      <c r="H46" s="6"/>
      <c r="I46" s="7"/>
      <c r="J46" s="9"/>
      <c r="K46" s="14"/>
      <c r="L46" s="6"/>
      <c r="M46" s="7"/>
      <c r="N46" s="9"/>
      <c r="O46" s="10"/>
      <c r="P46" s="6"/>
      <c r="Q46" s="7"/>
      <c r="R46" s="9"/>
      <c r="S46" s="10"/>
      <c r="T46" s="6"/>
      <c r="U46" s="7"/>
      <c r="V46" s="9"/>
      <c r="W46" s="10"/>
      <c r="X46" s="6"/>
      <c r="Y46" s="7"/>
      <c r="Z46" s="9"/>
      <c r="AA46" s="10">
        <v>0.14000000000000001</v>
      </c>
      <c r="AB46" s="6">
        <v>0.94</v>
      </c>
      <c r="AC46" s="7">
        <v>0.97</v>
      </c>
      <c r="AD46" s="9">
        <v>10.1</v>
      </c>
      <c r="AE46" s="10">
        <v>10.54</v>
      </c>
      <c r="AF46" s="6">
        <v>20.100000000000001</v>
      </c>
      <c r="AG46" s="7">
        <v>20.190000000000001</v>
      </c>
      <c r="AH46" s="9">
        <v>149.99</v>
      </c>
      <c r="AI46" s="10">
        <v>41.03</v>
      </c>
      <c r="AJ46" s="6">
        <v>150</v>
      </c>
      <c r="AK46" s="7">
        <v>150</v>
      </c>
      <c r="AL46" s="9">
        <v>150</v>
      </c>
      <c r="AM46" s="10">
        <v>31.55</v>
      </c>
      <c r="AN46" s="6">
        <v>57.98</v>
      </c>
      <c r="AO46" s="7">
        <v>21.03</v>
      </c>
      <c r="AP46" s="9">
        <v>24.21</v>
      </c>
      <c r="AQ46" s="10">
        <v>13.37</v>
      </c>
      <c r="AR46" s="6">
        <v>13.15</v>
      </c>
      <c r="AS46" s="7">
        <v>10.199999999999999</v>
      </c>
      <c r="AT46" s="9">
        <v>10.06</v>
      </c>
      <c r="AU46" s="10">
        <v>0.01</v>
      </c>
      <c r="AV46" s="6"/>
      <c r="AW46" s="7"/>
      <c r="AX46" s="9"/>
      <c r="AY46" s="10"/>
      <c r="AZ46" s="6"/>
      <c r="BA46" s="7"/>
      <c r="BB46" s="9"/>
      <c r="BC46" s="10"/>
      <c r="BD46" s="6"/>
      <c r="BE46" s="7"/>
      <c r="BF46" s="9"/>
      <c r="BG46" s="10"/>
      <c r="BH46" s="6"/>
      <c r="BI46" s="7"/>
      <c r="BJ46" s="9"/>
      <c r="BK46" s="10"/>
      <c r="BL46" s="6"/>
      <c r="BM46" s="7"/>
      <c r="BN46" s="9"/>
      <c r="BO46" s="10"/>
      <c r="BP46" s="6"/>
      <c r="BQ46" s="7"/>
      <c r="BR46" s="9"/>
      <c r="BS46" s="10"/>
      <c r="BT46" s="6"/>
      <c r="BU46" s="7"/>
      <c r="BV46" s="9"/>
      <c r="BW46" s="10"/>
      <c r="BX46" s="6"/>
      <c r="BY46" s="7"/>
      <c r="BZ46" s="9"/>
      <c r="CA46" s="10"/>
      <c r="CB46" s="6"/>
      <c r="CC46" s="7"/>
      <c r="CD46" s="9"/>
      <c r="CE46" s="10"/>
      <c r="CF46" s="6"/>
      <c r="CG46" s="7"/>
      <c r="CH46" s="9"/>
      <c r="CI46" s="10"/>
      <c r="CJ46" s="6"/>
      <c r="CK46" s="7"/>
      <c r="CL46" s="9"/>
      <c r="CM46" s="10"/>
      <c r="CN46" s="6"/>
      <c r="CO46" s="7"/>
      <c r="CP46" s="9"/>
      <c r="CQ46" s="10"/>
      <c r="CR46" s="6"/>
      <c r="CS46" s="7"/>
      <c r="CT46" s="9"/>
      <c r="CU46" s="10"/>
      <c r="CV46" s="6"/>
      <c r="CW46" s="7"/>
      <c r="CX46" s="9"/>
      <c r="CY46" s="10"/>
      <c r="CZ46" s="6"/>
      <c r="DA46" s="7"/>
      <c r="DB46" s="9"/>
      <c r="DC46" s="10"/>
      <c r="DD46" s="6"/>
      <c r="DE46" s="7"/>
      <c r="DF46" s="9"/>
      <c r="DG46" s="10"/>
      <c r="DH46" s="6"/>
      <c r="DI46" s="7"/>
      <c r="DJ46" s="9"/>
      <c r="DK46" s="10"/>
      <c r="DL46" s="6"/>
      <c r="DM46" s="7"/>
      <c r="DN46" s="9"/>
      <c r="DO46" s="10"/>
      <c r="DP46" s="6"/>
    </row>
    <row r="47" spans="1:120" ht="42.75" customHeight="1" x14ac:dyDescent="0.55000000000000004">
      <c r="A47" s="13">
        <v>44</v>
      </c>
      <c r="B47" s="10"/>
      <c r="C47" s="6"/>
      <c r="D47" s="7"/>
      <c r="E47" s="9"/>
      <c r="F47" s="10"/>
      <c r="G47" s="6"/>
      <c r="H47" s="7"/>
      <c r="I47" s="9"/>
      <c r="J47" s="10"/>
      <c r="K47" s="15"/>
      <c r="L47" s="7"/>
      <c r="M47" s="9"/>
      <c r="N47" s="10"/>
      <c r="O47" s="6"/>
      <c r="P47" s="7"/>
      <c r="Q47" s="9"/>
      <c r="R47" s="10"/>
      <c r="S47" s="6"/>
      <c r="T47" s="7"/>
      <c r="U47" s="9"/>
      <c r="V47" s="10"/>
      <c r="W47" s="6"/>
      <c r="X47" s="7"/>
      <c r="Y47" s="9"/>
      <c r="Z47" s="10"/>
      <c r="AA47" s="6"/>
      <c r="AB47" s="7">
        <v>0.3</v>
      </c>
      <c r="AC47" s="9">
        <v>0.9</v>
      </c>
      <c r="AD47" s="10">
        <v>8.4</v>
      </c>
      <c r="AE47" s="6">
        <v>10.1</v>
      </c>
      <c r="AF47" s="7">
        <v>11.56</v>
      </c>
      <c r="AG47" s="9">
        <v>15.36</v>
      </c>
      <c r="AH47" s="10">
        <v>34.479999999999997</v>
      </c>
      <c r="AI47" s="6">
        <v>30.22</v>
      </c>
      <c r="AJ47" s="7">
        <v>102.94</v>
      </c>
      <c r="AK47" s="9">
        <v>22.83</v>
      </c>
      <c r="AL47" s="10">
        <v>102.29</v>
      </c>
      <c r="AM47" s="6">
        <v>20.05</v>
      </c>
      <c r="AN47" s="7">
        <v>40.58</v>
      </c>
      <c r="AO47" s="9">
        <v>10.61</v>
      </c>
      <c r="AP47" s="10">
        <v>21.16</v>
      </c>
      <c r="AQ47" s="6">
        <v>20.079999999999998</v>
      </c>
      <c r="AR47" s="7">
        <v>12.21</v>
      </c>
      <c r="AS47" s="9">
        <v>10.81</v>
      </c>
      <c r="AT47" s="10">
        <v>10.06</v>
      </c>
      <c r="AU47" s="6">
        <v>1.57</v>
      </c>
      <c r="AV47" s="7">
        <v>0.1</v>
      </c>
      <c r="AW47" s="9"/>
      <c r="AX47" s="10"/>
      <c r="AY47" s="6"/>
      <c r="AZ47" s="7"/>
      <c r="BA47" s="9"/>
      <c r="BB47" s="10"/>
      <c r="BC47" s="6"/>
      <c r="BD47" s="7"/>
      <c r="BE47" s="9"/>
      <c r="BF47" s="10"/>
      <c r="BG47" s="6"/>
      <c r="BH47" s="7"/>
      <c r="BI47" s="9"/>
      <c r="BJ47" s="10"/>
      <c r="BK47" s="6"/>
      <c r="BL47" s="7"/>
      <c r="BM47" s="9"/>
      <c r="BN47" s="10"/>
      <c r="BO47" s="6"/>
      <c r="BP47" s="7"/>
      <c r="BQ47" s="9"/>
      <c r="BR47" s="10"/>
      <c r="BS47" s="6"/>
      <c r="BT47" s="7"/>
      <c r="BU47" s="9"/>
      <c r="BV47" s="10"/>
      <c r="BW47" s="6"/>
      <c r="BX47" s="7"/>
      <c r="BY47" s="9"/>
      <c r="BZ47" s="10"/>
      <c r="CA47" s="6"/>
      <c r="CB47" s="7"/>
      <c r="CC47" s="9"/>
      <c r="CD47" s="10"/>
      <c r="CE47" s="6"/>
      <c r="CF47" s="7"/>
      <c r="CG47" s="9"/>
      <c r="CH47" s="10"/>
      <c r="CI47" s="6"/>
      <c r="CJ47" s="7"/>
      <c r="CK47" s="9"/>
      <c r="CL47" s="10"/>
      <c r="CM47" s="6"/>
      <c r="CN47" s="7"/>
      <c r="CO47" s="9"/>
      <c r="CP47" s="10"/>
      <c r="CQ47" s="6"/>
      <c r="CR47" s="7"/>
      <c r="CS47" s="9"/>
      <c r="CT47" s="10"/>
      <c r="CU47" s="6"/>
      <c r="CV47" s="7"/>
      <c r="CW47" s="9"/>
      <c r="CX47" s="10"/>
      <c r="CY47" s="6"/>
      <c r="CZ47" s="7"/>
      <c r="DA47" s="9"/>
      <c r="DB47" s="10"/>
      <c r="DC47" s="6"/>
      <c r="DD47" s="7"/>
      <c r="DE47" s="9"/>
      <c r="DF47" s="10"/>
      <c r="DG47" s="6"/>
      <c r="DH47" s="7"/>
      <c r="DI47" s="9"/>
      <c r="DJ47" s="10"/>
      <c r="DK47" s="6"/>
      <c r="DL47" s="7"/>
      <c r="DM47" s="9"/>
      <c r="DN47" s="10"/>
      <c r="DO47" s="6"/>
      <c r="DP47" s="7"/>
    </row>
    <row r="48" spans="1:120" ht="42.75" customHeight="1" x14ac:dyDescent="0.55000000000000004">
      <c r="A48" s="14">
        <v>45</v>
      </c>
      <c r="B48" s="6"/>
      <c r="C48" s="7"/>
      <c r="D48" s="9"/>
      <c r="E48" s="10"/>
      <c r="F48" s="6"/>
      <c r="G48" s="7"/>
      <c r="H48" s="9"/>
      <c r="I48" s="10"/>
      <c r="J48" s="6"/>
      <c r="K48" s="12"/>
      <c r="L48" s="9"/>
      <c r="M48" s="10"/>
      <c r="N48" s="6"/>
      <c r="O48" s="7"/>
      <c r="P48" s="9"/>
      <c r="Q48" s="10"/>
      <c r="R48" s="6"/>
      <c r="S48" s="7"/>
      <c r="T48" s="9"/>
      <c r="U48" s="10"/>
      <c r="V48" s="6"/>
      <c r="W48" s="7"/>
      <c r="X48" s="9"/>
      <c r="Y48" s="10"/>
      <c r="Z48" s="6"/>
      <c r="AA48" s="7"/>
      <c r="AB48" s="9">
        <v>0.1</v>
      </c>
      <c r="AC48" s="10">
        <v>0.8</v>
      </c>
      <c r="AD48" s="6">
        <v>6.8</v>
      </c>
      <c r="AE48" s="7">
        <v>10.039999999999999</v>
      </c>
      <c r="AF48" s="9">
        <v>10.8</v>
      </c>
      <c r="AG48" s="10">
        <v>12.07</v>
      </c>
      <c r="AH48" s="6">
        <v>30.2</v>
      </c>
      <c r="AI48" s="7">
        <v>21.36</v>
      </c>
      <c r="AJ48" s="9">
        <v>150</v>
      </c>
      <c r="AK48" s="10">
        <v>150</v>
      </c>
      <c r="AL48" s="6">
        <v>150</v>
      </c>
      <c r="AM48" s="7">
        <v>61.68</v>
      </c>
      <c r="AN48" s="9">
        <v>150</v>
      </c>
      <c r="AO48" s="10">
        <v>30.73</v>
      </c>
      <c r="AP48" s="6">
        <v>36.74</v>
      </c>
      <c r="AQ48" s="7">
        <v>20.47</v>
      </c>
      <c r="AR48" s="9">
        <v>21.19</v>
      </c>
      <c r="AS48" s="10">
        <v>12</v>
      </c>
      <c r="AT48" s="6">
        <v>11.83</v>
      </c>
      <c r="AU48" s="7">
        <v>10.130000000000001</v>
      </c>
      <c r="AV48" s="9">
        <v>10.02</v>
      </c>
      <c r="AW48" s="10">
        <v>0.05</v>
      </c>
      <c r="AX48" s="6"/>
      <c r="AY48" s="7"/>
      <c r="AZ48" s="9"/>
      <c r="BA48" s="10"/>
      <c r="BB48" s="6"/>
      <c r="BC48" s="7"/>
      <c r="BD48" s="9"/>
      <c r="BE48" s="10"/>
      <c r="BF48" s="6"/>
      <c r="BG48" s="7"/>
      <c r="BH48" s="9"/>
      <c r="BI48" s="10"/>
      <c r="BJ48" s="6"/>
      <c r="BK48" s="7"/>
      <c r="BL48" s="9"/>
      <c r="BM48" s="10"/>
      <c r="BN48" s="6"/>
      <c r="BO48" s="7"/>
      <c r="BP48" s="9"/>
      <c r="BQ48" s="10"/>
      <c r="BR48" s="6"/>
      <c r="BS48" s="7"/>
      <c r="BT48" s="9"/>
      <c r="BU48" s="10"/>
      <c r="BV48" s="6"/>
      <c r="BW48" s="7"/>
      <c r="BX48" s="9"/>
      <c r="BY48" s="10"/>
      <c r="BZ48" s="6"/>
      <c r="CA48" s="7"/>
      <c r="CB48" s="9"/>
      <c r="CC48" s="10"/>
      <c r="CD48" s="6"/>
      <c r="CE48" s="7"/>
      <c r="CF48" s="9"/>
      <c r="CG48" s="10"/>
      <c r="CH48" s="6"/>
      <c r="CI48" s="7"/>
      <c r="CJ48" s="9"/>
      <c r="CK48" s="10"/>
      <c r="CL48" s="6"/>
      <c r="CM48" s="7"/>
      <c r="CN48" s="9"/>
      <c r="CO48" s="10"/>
      <c r="CP48" s="6"/>
      <c r="CQ48" s="7"/>
      <c r="CR48" s="9"/>
      <c r="CS48" s="10"/>
      <c r="CT48" s="6"/>
      <c r="CU48" s="7"/>
      <c r="CV48" s="9"/>
      <c r="CW48" s="10"/>
      <c r="CX48" s="6"/>
      <c r="CY48" s="7"/>
      <c r="CZ48" s="9"/>
      <c r="DA48" s="10"/>
      <c r="DB48" s="6"/>
      <c r="DC48" s="7"/>
      <c r="DD48" s="9"/>
      <c r="DE48" s="10"/>
      <c r="DF48" s="6"/>
      <c r="DG48" s="7"/>
      <c r="DH48" s="9"/>
      <c r="DI48" s="10"/>
      <c r="DJ48" s="6"/>
      <c r="DK48" s="7"/>
      <c r="DL48" s="9"/>
      <c r="DM48" s="10"/>
      <c r="DN48" s="6"/>
      <c r="DO48" s="7"/>
      <c r="DP48" s="9"/>
    </row>
    <row r="49" spans="1:120" ht="42.75" customHeight="1" x14ac:dyDescent="0.55000000000000004">
      <c r="A49" s="15">
        <v>46</v>
      </c>
      <c r="B49" s="7"/>
      <c r="C49" s="9"/>
      <c r="D49" s="10"/>
      <c r="E49" s="6"/>
      <c r="F49" s="7"/>
      <c r="G49" s="9"/>
      <c r="H49" s="10"/>
      <c r="I49" s="6"/>
      <c r="J49" s="7"/>
      <c r="K49" s="13"/>
      <c r="L49" s="10"/>
      <c r="M49" s="6"/>
      <c r="N49" s="7"/>
      <c r="O49" s="9"/>
      <c r="P49" s="10"/>
      <c r="Q49" s="6"/>
      <c r="R49" s="7"/>
      <c r="S49" s="9"/>
      <c r="T49" s="10"/>
      <c r="U49" s="6"/>
      <c r="V49" s="7"/>
      <c r="W49" s="9"/>
      <c r="X49" s="10"/>
      <c r="Y49" s="6"/>
      <c r="Z49" s="7"/>
      <c r="AA49" s="9"/>
      <c r="AB49" s="10"/>
      <c r="AC49" s="6">
        <v>0.5</v>
      </c>
      <c r="AD49" s="7">
        <v>6</v>
      </c>
      <c r="AE49" s="9">
        <v>6.41</v>
      </c>
      <c r="AF49" s="10">
        <v>10.18</v>
      </c>
      <c r="AG49" s="6">
        <v>10.69</v>
      </c>
      <c r="AH49" s="7">
        <v>13.05</v>
      </c>
      <c r="AI49" s="9">
        <v>12.41</v>
      </c>
      <c r="AJ49" s="10">
        <v>22.96</v>
      </c>
      <c r="AK49" s="6">
        <v>40.78</v>
      </c>
      <c r="AL49" s="7">
        <v>150</v>
      </c>
      <c r="AM49" s="9">
        <v>60.08</v>
      </c>
      <c r="AN49" s="10">
        <v>61.04</v>
      </c>
      <c r="AO49" s="6">
        <v>35.97</v>
      </c>
      <c r="AP49" s="7">
        <v>30.3</v>
      </c>
      <c r="AQ49" s="9">
        <v>22.29</v>
      </c>
      <c r="AR49" s="10">
        <v>20.190000000000001</v>
      </c>
      <c r="AS49" s="6">
        <v>11.31</v>
      </c>
      <c r="AT49" s="7">
        <v>11.18</v>
      </c>
      <c r="AU49" s="9">
        <v>10.56</v>
      </c>
      <c r="AV49" s="10">
        <v>10.01</v>
      </c>
      <c r="AW49" s="6">
        <v>0.37</v>
      </c>
      <c r="AX49" s="7"/>
      <c r="AY49" s="9"/>
      <c r="AZ49" s="10"/>
      <c r="BA49" s="6"/>
      <c r="BB49" s="7"/>
      <c r="BC49" s="9"/>
      <c r="BD49" s="10"/>
      <c r="BE49" s="6"/>
      <c r="BF49" s="7"/>
      <c r="BG49" s="9"/>
      <c r="BH49" s="10"/>
      <c r="BI49" s="6"/>
      <c r="BJ49" s="7"/>
      <c r="BK49" s="9"/>
      <c r="BL49" s="10"/>
      <c r="BM49" s="6"/>
      <c r="BN49" s="7"/>
      <c r="BO49" s="9"/>
      <c r="BP49" s="10"/>
      <c r="BQ49" s="6"/>
      <c r="BR49" s="7"/>
      <c r="BS49" s="9"/>
      <c r="BT49" s="10"/>
      <c r="BU49" s="6"/>
      <c r="BV49" s="7"/>
      <c r="BW49" s="9"/>
      <c r="BX49" s="10"/>
      <c r="BY49" s="6"/>
      <c r="BZ49" s="7"/>
      <c r="CA49" s="9"/>
      <c r="CB49" s="10"/>
      <c r="CC49" s="6"/>
      <c r="CD49" s="7"/>
      <c r="CE49" s="9"/>
      <c r="CF49" s="10"/>
      <c r="CG49" s="6"/>
      <c r="CH49" s="7"/>
      <c r="CI49" s="9"/>
      <c r="CJ49" s="10"/>
      <c r="CK49" s="6"/>
      <c r="CL49" s="7"/>
      <c r="CM49" s="9"/>
      <c r="CN49" s="10"/>
      <c r="CO49" s="6"/>
      <c r="CP49" s="7"/>
      <c r="CQ49" s="9"/>
      <c r="CR49" s="10"/>
      <c r="CS49" s="6"/>
      <c r="CT49" s="7"/>
      <c r="CU49" s="9"/>
      <c r="CV49" s="10"/>
      <c r="CW49" s="6"/>
      <c r="CX49" s="7"/>
      <c r="CY49" s="9"/>
      <c r="CZ49" s="10"/>
      <c r="DA49" s="6"/>
      <c r="DB49" s="7"/>
      <c r="DC49" s="9"/>
      <c r="DD49" s="10"/>
      <c r="DE49" s="6"/>
      <c r="DF49" s="7"/>
      <c r="DG49" s="9"/>
      <c r="DH49" s="10"/>
      <c r="DI49" s="6"/>
      <c r="DJ49" s="7"/>
      <c r="DK49" s="9"/>
      <c r="DL49" s="10"/>
      <c r="DM49" s="6"/>
      <c r="DN49" s="7"/>
      <c r="DO49" s="9"/>
      <c r="DP49" s="10"/>
    </row>
    <row r="50" spans="1:120" ht="42.75" customHeight="1" x14ac:dyDescent="0.55000000000000004">
      <c r="A50" s="12">
        <v>47</v>
      </c>
      <c r="B50" s="9"/>
      <c r="C50" s="10"/>
      <c r="D50" s="6"/>
      <c r="E50" s="7"/>
      <c r="F50" s="9"/>
      <c r="G50" s="10"/>
      <c r="H50" s="6"/>
      <c r="I50" s="7"/>
      <c r="J50" s="9"/>
      <c r="K50" s="14"/>
      <c r="L50" s="6"/>
      <c r="M50" s="7"/>
      <c r="N50" s="9"/>
      <c r="O50" s="10"/>
      <c r="P50" s="6"/>
      <c r="Q50" s="7"/>
      <c r="R50" s="9"/>
      <c r="S50" s="10"/>
      <c r="T50" s="6"/>
      <c r="U50" s="7"/>
      <c r="V50" s="9"/>
      <c r="W50" s="10"/>
      <c r="X50" s="6"/>
      <c r="Y50" s="7"/>
      <c r="Z50" s="9"/>
      <c r="AA50" s="10"/>
      <c r="AB50" s="6"/>
      <c r="AC50" s="7">
        <v>0.4</v>
      </c>
      <c r="AD50" s="9">
        <v>4.7</v>
      </c>
      <c r="AE50" s="10">
        <v>4.6900000000000004</v>
      </c>
      <c r="AF50" s="6">
        <v>10.08</v>
      </c>
      <c r="AG50" s="7">
        <v>10.31</v>
      </c>
      <c r="AH50" s="9">
        <v>14.83</v>
      </c>
      <c r="AI50" s="10">
        <v>15.47</v>
      </c>
      <c r="AJ50" s="6">
        <v>149.99</v>
      </c>
      <c r="AK50" s="7">
        <v>30.6</v>
      </c>
      <c r="AL50" s="9">
        <v>150</v>
      </c>
      <c r="AM50" s="10">
        <v>150</v>
      </c>
      <c r="AN50" s="6">
        <v>150</v>
      </c>
      <c r="AO50" s="7">
        <v>43.87</v>
      </c>
      <c r="AP50" s="9">
        <v>61.6</v>
      </c>
      <c r="AQ50" s="10">
        <v>30.45</v>
      </c>
      <c r="AR50" s="6">
        <v>31.98</v>
      </c>
      <c r="AS50" s="7">
        <v>20.36</v>
      </c>
      <c r="AT50" s="9">
        <v>20.45</v>
      </c>
      <c r="AU50" s="10">
        <v>11.86</v>
      </c>
      <c r="AV50" s="6">
        <v>11.36</v>
      </c>
      <c r="AW50" s="7"/>
      <c r="AX50" s="9"/>
      <c r="AY50" s="10"/>
      <c r="AZ50" s="6"/>
      <c r="BA50" s="7"/>
      <c r="BB50" s="9"/>
      <c r="BC50" s="10"/>
      <c r="BD50" s="6"/>
      <c r="BE50" s="7"/>
      <c r="BF50" s="9"/>
      <c r="BG50" s="10"/>
      <c r="BH50" s="6"/>
      <c r="BI50" s="7"/>
      <c r="BJ50" s="9"/>
      <c r="BK50" s="10"/>
      <c r="BL50" s="6"/>
      <c r="BM50" s="7"/>
      <c r="BN50" s="9"/>
      <c r="BO50" s="10"/>
      <c r="BP50" s="6"/>
      <c r="BQ50" s="7"/>
      <c r="BR50" s="9"/>
      <c r="BS50" s="10"/>
      <c r="BT50" s="6"/>
      <c r="BU50" s="7"/>
      <c r="BV50" s="9"/>
      <c r="BW50" s="10"/>
      <c r="BX50" s="6"/>
      <c r="BY50" s="7"/>
      <c r="BZ50" s="9"/>
      <c r="CA50" s="10"/>
      <c r="CB50" s="6"/>
      <c r="CC50" s="7"/>
      <c r="CD50" s="9"/>
      <c r="CE50" s="10"/>
      <c r="CF50" s="6"/>
      <c r="CG50" s="7"/>
      <c r="CH50" s="9"/>
      <c r="CI50" s="10"/>
      <c r="CJ50" s="6"/>
      <c r="CK50" s="7"/>
      <c r="CL50" s="9"/>
      <c r="CM50" s="10"/>
      <c r="CN50" s="6"/>
      <c r="CO50" s="7"/>
      <c r="CP50" s="9"/>
      <c r="CQ50" s="10"/>
      <c r="CR50" s="6"/>
      <c r="CS50" s="7"/>
      <c r="CT50" s="9"/>
      <c r="CU50" s="10"/>
      <c r="CV50" s="6"/>
      <c r="CW50" s="7"/>
      <c r="CX50" s="9"/>
      <c r="CY50" s="10"/>
      <c r="CZ50" s="6"/>
      <c r="DA50" s="7"/>
      <c r="DB50" s="9"/>
      <c r="DC50" s="10"/>
      <c r="DD50" s="6"/>
      <c r="DE50" s="7"/>
      <c r="DF50" s="9"/>
      <c r="DG50" s="10"/>
      <c r="DH50" s="6"/>
      <c r="DI50" s="7"/>
      <c r="DJ50" s="9"/>
      <c r="DK50" s="10"/>
      <c r="DL50" s="6"/>
      <c r="DM50" s="7"/>
      <c r="DN50" s="9"/>
      <c r="DO50" s="10"/>
      <c r="DP50" s="6"/>
    </row>
    <row r="51" spans="1:120" ht="42.75" customHeight="1" x14ac:dyDescent="0.55000000000000004">
      <c r="A51" s="13">
        <v>48</v>
      </c>
      <c r="B51" s="10"/>
      <c r="C51" s="6"/>
      <c r="D51" s="7"/>
      <c r="E51" s="9"/>
      <c r="F51" s="10"/>
      <c r="G51" s="6"/>
      <c r="H51" s="7"/>
      <c r="I51" s="9"/>
      <c r="J51" s="10"/>
      <c r="K51" s="15"/>
      <c r="L51" s="7"/>
      <c r="M51" s="9"/>
      <c r="N51" s="10"/>
      <c r="O51" s="6"/>
      <c r="P51" s="7"/>
      <c r="Q51" s="9"/>
      <c r="R51" s="10"/>
      <c r="S51" s="6"/>
      <c r="T51" s="7"/>
      <c r="U51" s="9"/>
      <c r="V51" s="10"/>
      <c r="W51" s="6"/>
      <c r="X51" s="7"/>
      <c r="Y51" s="9"/>
      <c r="Z51" s="10"/>
      <c r="AA51" s="6"/>
      <c r="AB51" s="7"/>
      <c r="AC51" s="9"/>
      <c r="AD51" s="10">
        <v>3</v>
      </c>
      <c r="AE51" s="6">
        <v>3.42</v>
      </c>
      <c r="AF51" s="7">
        <v>9.9499999999999993</v>
      </c>
      <c r="AG51" s="9">
        <v>10.119999999999999</v>
      </c>
      <c r="AH51" s="10">
        <v>11.19</v>
      </c>
      <c r="AI51" s="6">
        <v>13.07</v>
      </c>
      <c r="AJ51" s="7">
        <v>23.62</v>
      </c>
      <c r="AK51" s="9">
        <v>25.23</v>
      </c>
      <c r="AL51" s="10">
        <v>80.09</v>
      </c>
      <c r="AM51" s="6">
        <v>55.06</v>
      </c>
      <c r="AN51" s="7">
        <v>150</v>
      </c>
      <c r="AO51" s="9">
        <v>62.29</v>
      </c>
      <c r="AP51" s="10">
        <v>43.78</v>
      </c>
      <c r="AQ51" s="6">
        <v>35.92</v>
      </c>
      <c r="AR51" s="7">
        <v>22.46</v>
      </c>
      <c r="AS51" s="9">
        <v>20.55</v>
      </c>
      <c r="AT51" s="10">
        <v>19.96</v>
      </c>
      <c r="AU51" s="6">
        <v>20.03</v>
      </c>
      <c r="AV51" s="7">
        <v>11.53</v>
      </c>
      <c r="AW51" s="9"/>
      <c r="AX51" s="10"/>
      <c r="AY51" s="6"/>
      <c r="AZ51" s="7"/>
      <c r="BA51" s="9"/>
      <c r="BB51" s="10"/>
      <c r="BC51" s="6"/>
      <c r="BD51" s="7"/>
      <c r="BE51" s="9"/>
      <c r="BF51" s="10"/>
      <c r="BG51" s="6"/>
      <c r="BH51" s="7"/>
      <c r="BI51" s="9"/>
      <c r="BJ51" s="10"/>
      <c r="BK51" s="6"/>
      <c r="BL51" s="7"/>
      <c r="BM51" s="9"/>
      <c r="BN51" s="10"/>
      <c r="BO51" s="6"/>
      <c r="BP51" s="7"/>
      <c r="BQ51" s="9"/>
      <c r="BR51" s="10"/>
      <c r="BS51" s="6"/>
      <c r="BT51" s="7"/>
      <c r="BU51" s="9"/>
      <c r="BV51" s="10"/>
      <c r="BW51" s="6"/>
      <c r="BX51" s="7"/>
      <c r="BY51" s="9"/>
      <c r="BZ51" s="10"/>
      <c r="CA51" s="6"/>
      <c r="CB51" s="7"/>
      <c r="CC51" s="9"/>
      <c r="CD51" s="10"/>
      <c r="CE51" s="6"/>
      <c r="CF51" s="7"/>
      <c r="CG51" s="9"/>
      <c r="CH51" s="10"/>
      <c r="CI51" s="6"/>
      <c r="CJ51" s="7"/>
      <c r="CK51" s="9"/>
      <c r="CL51" s="10"/>
      <c r="CM51" s="6"/>
      <c r="CN51" s="7"/>
      <c r="CO51" s="9"/>
      <c r="CP51" s="10"/>
      <c r="CQ51" s="6"/>
      <c r="CR51" s="7"/>
      <c r="CS51" s="9"/>
      <c r="CT51" s="10"/>
      <c r="CU51" s="6"/>
      <c r="CV51" s="7"/>
      <c r="CW51" s="9"/>
      <c r="CX51" s="10"/>
      <c r="CY51" s="6"/>
      <c r="CZ51" s="7"/>
      <c r="DA51" s="9"/>
      <c r="DB51" s="10"/>
      <c r="DC51" s="6"/>
      <c r="DD51" s="7"/>
      <c r="DE51" s="9"/>
      <c r="DF51" s="10"/>
      <c r="DG51" s="6"/>
      <c r="DH51" s="7"/>
      <c r="DI51" s="9"/>
      <c r="DJ51" s="10"/>
      <c r="DK51" s="6"/>
      <c r="DL51" s="7"/>
      <c r="DM51" s="9"/>
      <c r="DN51" s="10"/>
      <c r="DO51" s="6"/>
      <c r="DP51" s="7"/>
    </row>
    <row r="52" spans="1:120" ht="42.75" customHeight="1" x14ac:dyDescent="0.55000000000000004">
      <c r="A52" s="14">
        <v>49</v>
      </c>
      <c r="B52" s="6"/>
      <c r="C52" s="7"/>
      <c r="D52" s="9"/>
      <c r="E52" s="10"/>
      <c r="F52" s="6"/>
      <c r="G52" s="7"/>
      <c r="H52" s="9"/>
      <c r="I52" s="10"/>
      <c r="J52" s="6"/>
      <c r="K52" s="12"/>
      <c r="L52" s="9"/>
      <c r="M52" s="10"/>
      <c r="N52" s="6"/>
      <c r="O52" s="7"/>
      <c r="P52" s="9"/>
      <c r="Q52" s="10"/>
      <c r="R52" s="6"/>
      <c r="S52" s="7"/>
      <c r="T52" s="9"/>
      <c r="U52" s="10"/>
      <c r="V52" s="6"/>
      <c r="W52" s="7"/>
      <c r="X52" s="9"/>
      <c r="Y52" s="10"/>
      <c r="Z52" s="6"/>
      <c r="AA52" s="7"/>
      <c r="AB52" s="9"/>
      <c r="AC52" s="10"/>
      <c r="AD52" s="6">
        <v>2</v>
      </c>
      <c r="AE52" s="7">
        <v>1.88</v>
      </c>
      <c r="AF52" s="9">
        <v>5.45</v>
      </c>
      <c r="AG52" s="10">
        <v>10.039999999999999</v>
      </c>
      <c r="AH52" s="6">
        <v>10.6</v>
      </c>
      <c r="AI52" s="7">
        <v>12.1</v>
      </c>
      <c r="AJ52" s="9">
        <v>20.37</v>
      </c>
      <c r="AK52" s="10">
        <v>20.309999999999999</v>
      </c>
      <c r="AL52" s="6">
        <v>150</v>
      </c>
      <c r="AM52" s="7">
        <v>120.48</v>
      </c>
      <c r="AN52" s="9">
        <v>150</v>
      </c>
      <c r="AO52" s="10">
        <v>150</v>
      </c>
      <c r="AP52" s="6">
        <v>150</v>
      </c>
      <c r="AQ52" s="7">
        <v>96.46</v>
      </c>
      <c r="AR52" s="9">
        <v>150</v>
      </c>
      <c r="AS52" s="10">
        <v>30.76</v>
      </c>
      <c r="AT52" s="6">
        <v>28.62</v>
      </c>
      <c r="AU52" s="7">
        <v>20.68</v>
      </c>
      <c r="AV52" s="9">
        <v>20.18</v>
      </c>
      <c r="AW52" s="10"/>
      <c r="AX52" s="6"/>
      <c r="AY52" s="7"/>
      <c r="AZ52" s="9"/>
      <c r="BA52" s="10"/>
      <c r="BB52" s="6"/>
      <c r="BC52" s="7"/>
      <c r="BD52" s="9"/>
      <c r="BE52" s="10"/>
      <c r="BF52" s="6"/>
      <c r="BG52" s="7"/>
      <c r="BH52" s="9"/>
      <c r="BI52" s="10"/>
      <c r="BJ52" s="6"/>
      <c r="BK52" s="7"/>
      <c r="BL52" s="9"/>
      <c r="BM52" s="10"/>
      <c r="BN52" s="6"/>
      <c r="BO52" s="7"/>
      <c r="BP52" s="9"/>
      <c r="BQ52" s="10"/>
      <c r="BR52" s="6"/>
      <c r="BS52" s="7"/>
      <c r="BT52" s="9"/>
      <c r="BU52" s="10"/>
      <c r="BV52" s="6"/>
      <c r="BW52" s="7"/>
      <c r="BX52" s="9"/>
      <c r="BY52" s="10"/>
      <c r="BZ52" s="6"/>
      <c r="CA52" s="7"/>
      <c r="CB52" s="9"/>
      <c r="CC52" s="10"/>
      <c r="CD52" s="6"/>
      <c r="CE52" s="7"/>
      <c r="CF52" s="9"/>
      <c r="CG52" s="10"/>
      <c r="CH52" s="6"/>
      <c r="CI52" s="7"/>
      <c r="CJ52" s="9"/>
      <c r="CK52" s="10"/>
      <c r="CL52" s="6"/>
      <c r="CM52" s="7"/>
      <c r="CN52" s="9"/>
      <c r="CO52" s="10"/>
      <c r="CP52" s="6"/>
      <c r="CQ52" s="7"/>
      <c r="CR52" s="9"/>
      <c r="CS52" s="10"/>
      <c r="CT52" s="6"/>
      <c r="CU52" s="7"/>
      <c r="CV52" s="9"/>
      <c r="CW52" s="10"/>
      <c r="CX52" s="6"/>
      <c r="CY52" s="7"/>
      <c r="CZ52" s="9"/>
      <c r="DA52" s="10"/>
      <c r="DB52" s="6"/>
      <c r="DC52" s="7"/>
      <c r="DD52" s="9"/>
      <c r="DE52" s="10"/>
      <c r="DF52" s="6"/>
      <c r="DG52" s="7"/>
      <c r="DH52" s="9"/>
      <c r="DI52" s="10"/>
      <c r="DJ52" s="6"/>
      <c r="DK52" s="7"/>
      <c r="DL52" s="9"/>
      <c r="DM52" s="10"/>
      <c r="DN52" s="6"/>
      <c r="DO52" s="7"/>
      <c r="DP52" s="9"/>
    </row>
    <row r="53" spans="1:120" ht="42.75" customHeight="1" x14ac:dyDescent="0.55000000000000004">
      <c r="A53" s="15">
        <v>50</v>
      </c>
      <c r="B53" s="7"/>
      <c r="C53" s="9"/>
      <c r="D53" s="10"/>
      <c r="E53" s="6"/>
      <c r="F53" s="7"/>
      <c r="G53" s="9"/>
      <c r="H53" s="10"/>
      <c r="I53" s="6"/>
      <c r="J53" s="7"/>
      <c r="K53" s="13"/>
      <c r="L53" s="10"/>
      <c r="M53" s="6"/>
      <c r="N53" s="7"/>
      <c r="O53" s="9"/>
      <c r="P53" s="10"/>
      <c r="Q53" s="6"/>
      <c r="R53" s="7"/>
      <c r="S53" s="9"/>
      <c r="T53" s="10"/>
      <c r="U53" s="6"/>
      <c r="V53" s="7"/>
      <c r="W53" s="9"/>
      <c r="X53" s="10"/>
      <c r="Y53" s="6"/>
      <c r="Z53" s="7"/>
      <c r="AA53" s="9"/>
      <c r="AB53" s="10"/>
      <c r="AC53" s="6"/>
      <c r="AD53" s="7"/>
      <c r="AE53" s="9">
        <v>1</v>
      </c>
      <c r="AF53" s="10">
        <v>2.9</v>
      </c>
      <c r="AG53" s="6">
        <v>5.99</v>
      </c>
      <c r="AH53" s="7">
        <v>10.14</v>
      </c>
      <c r="AI53" s="9">
        <v>10.51</v>
      </c>
      <c r="AJ53" s="10">
        <v>15.2</v>
      </c>
      <c r="AK53" s="6">
        <v>19.170000000000002</v>
      </c>
      <c r="AL53" s="7">
        <v>30.12</v>
      </c>
      <c r="AM53" s="9">
        <v>22.84</v>
      </c>
      <c r="AN53" s="10">
        <v>60.61</v>
      </c>
      <c r="AO53" s="6">
        <v>42.77</v>
      </c>
      <c r="AP53" s="7">
        <v>150</v>
      </c>
      <c r="AQ53" s="9">
        <v>110.34</v>
      </c>
      <c r="AR53" s="10">
        <v>100.03</v>
      </c>
      <c r="AS53" s="6">
        <v>31.69</v>
      </c>
      <c r="AT53" s="7">
        <v>30.28</v>
      </c>
      <c r="AU53" s="9">
        <v>21.51</v>
      </c>
      <c r="AV53" s="10">
        <v>20.36</v>
      </c>
      <c r="AW53" s="6"/>
      <c r="AX53" s="7"/>
      <c r="AY53" s="9"/>
      <c r="AZ53" s="10"/>
      <c r="BA53" s="6"/>
      <c r="BB53" s="7"/>
      <c r="BC53" s="9"/>
      <c r="BD53" s="10"/>
      <c r="BE53" s="6"/>
      <c r="BF53" s="7"/>
      <c r="BG53" s="9"/>
      <c r="BH53" s="10"/>
      <c r="BI53" s="6"/>
      <c r="BJ53" s="7"/>
      <c r="BK53" s="9"/>
      <c r="BL53" s="10"/>
      <c r="BM53" s="6"/>
      <c r="BN53" s="7"/>
      <c r="BO53" s="9"/>
      <c r="BP53" s="10"/>
      <c r="BQ53" s="6"/>
      <c r="BR53" s="7"/>
      <c r="BS53" s="9"/>
      <c r="BT53" s="10"/>
      <c r="BU53" s="6"/>
      <c r="BV53" s="7"/>
      <c r="BW53" s="9"/>
      <c r="BX53" s="10"/>
      <c r="BY53" s="6"/>
      <c r="BZ53" s="7"/>
      <c r="CA53" s="9"/>
      <c r="CB53" s="10"/>
      <c r="CC53" s="6"/>
      <c r="CD53" s="7"/>
      <c r="CE53" s="9"/>
      <c r="CF53" s="10"/>
      <c r="CG53" s="6"/>
      <c r="CH53" s="7"/>
      <c r="CI53" s="9"/>
      <c r="CJ53" s="10"/>
      <c r="CK53" s="6"/>
      <c r="CL53" s="7"/>
      <c r="CM53" s="9"/>
      <c r="CN53" s="10"/>
      <c r="CO53" s="6"/>
      <c r="CP53" s="7"/>
      <c r="CQ53" s="9"/>
      <c r="CR53" s="10"/>
      <c r="CS53" s="6"/>
      <c r="CT53" s="7"/>
      <c r="CU53" s="9"/>
      <c r="CV53" s="10"/>
      <c r="CW53" s="6"/>
      <c r="CX53" s="7"/>
      <c r="CY53" s="9"/>
      <c r="CZ53" s="10"/>
      <c r="DA53" s="6"/>
      <c r="DB53" s="7"/>
      <c r="DC53" s="9"/>
      <c r="DD53" s="10"/>
      <c r="DE53" s="6"/>
      <c r="DF53" s="7"/>
      <c r="DG53" s="9"/>
      <c r="DH53" s="10"/>
      <c r="DI53" s="6"/>
      <c r="DJ53" s="7"/>
      <c r="DK53" s="9"/>
      <c r="DL53" s="10"/>
      <c r="DM53" s="6"/>
      <c r="DN53" s="7"/>
      <c r="DO53" s="9"/>
      <c r="DP53" s="10"/>
    </row>
    <row r="54" spans="1:120" ht="42.75" customHeight="1" x14ac:dyDescent="0.55000000000000004">
      <c r="A54" s="12">
        <v>51</v>
      </c>
      <c r="B54" s="9"/>
      <c r="C54" s="10"/>
      <c r="D54" s="6"/>
      <c r="E54" s="7"/>
      <c r="F54" s="9"/>
      <c r="G54" s="10"/>
      <c r="H54" s="6"/>
      <c r="I54" s="7"/>
      <c r="J54" s="9"/>
      <c r="K54" s="10"/>
      <c r="L54" s="6"/>
      <c r="M54" s="7"/>
      <c r="N54" s="9"/>
      <c r="O54" s="10"/>
      <c r="P54" s="6"/>
      <c r="Q54" s="7"/>
      <c r="R54" s="9"/>
      <c r="S54" s="10"/>
      <c r="T54" s="6"/>
      <c r="U54" s="7"/>
      <c r="V54" s="9"/>
      <c r="W54" s="10"/>
      <c r="X54" s="6"/>
      <c r="Y54" s="7"/>
      <c r="Z54" s="9"/>
      <c r="AA54" s="10"/>
      <c r="AB54" s="6"/>
      <c r="AC54" s="7"/>
      <c r="AD54" s="9"/>
      <c r="AE54" s="10"/>
      <c r="AF54" s="6">
        <v>1</v>
      </c>
      <c r="AG54" s="7">
        <v>3.08</v>
      </c>
      <c r="AH54" s="9">
        <v>9.5399999999999991</v>
      </c>
      <c r="AI54" s="10">
        <v>10.17</v>
      </c>
      <c r="AJ54" s="6">
        <v>12.42</v>
      </c>
      <c r="AK54" s="7">
        <v>19.260000000000002</v>
      </c>
      <c r="AL54" s="9">
        <v>30.8</v>
      </c>
      <c r="AM54" s="10">
        <v>22.4</v>
      </c>
      <c r="AN54" s="6">
        <v>82.09</v>
      </c>
      <c r="AO54" s="7">
        <v>60.85</v>
      </c>
      <c r="AP54" s="9">
        <v>150</v>
      </c>
      <c r="AQ54" s="10">
        <v>150</v>
      </c>
      <c r="AR54" s="6">
        <v>150</v>
      </c>
      <c r="AS54" s="7">
        <v>38.26</v>
      </c>
      <c r="AT54" s="9">
        <v>150</v>
      </c>
      <c r="AU54" s="10">
        <v>25.04</v>
      </c>
      <c r="AV54" s="6">
        <v>22.84</v>
      </c>
      <c r="AW54" s="7"/>
      <c r="AX54" s="9"/>
      <c r="AY54" s="10"/>
      <c r="AZ54" s="6"/>
      <c r="BA54" s="7"/>
      <c r="BB54" s="9"/>
      <c r="BC54" s="10"/>
      <c r="BD54" s="6"/>
      <c r="BE54" s="7"/>
      <c r="BF54" s="9"/>
      <c r="BG54" s="10"/>
      <c r="BH54" s="6"/>
      <c r="BI54" s="7"/>
      <c r="BJ54" s="9"/>
      <c r="BK54" s="10"/>
      <c r="BL54" s="6"/>
      <c r="BM54" s="7"/>
      <c r="BN54" s="9"/>
      <c r="BO54" s="10"/>
      <c r="BP54" s="6"/>
      <c r="BQ54" s="7"/>
      <c r="BR54" s="9"/>
      <c r="BS54" s="10"/>
      <c r="BT54" s="6"/>
      <c r="BU54" s="7"/>
      <c r="BV54" s="9"/>
      <c r="BW54" s="10"/>
      <c r="BX54" s="6"/>
      <c r="BY54" s="7"/>
      <c r="BZ54" s="9"/>
      <c r="CA54" s="10"/>
      <c r="CB54" s="6"/>
      <c r="CC54" s="7"/>
      <c r="CD54" s="9"/>
      <c r="CE54" s="10"/>
      <c r="CF54" s="6"/>
      <c r="CG54" s="7"/>
      <c r="CH54" s="9"/>
      <c r="CI54" s="10"/>
      <c r="CJ54" s="6"/>
      <c r="CK54" s="7"/>
      <c r="CL54" s="9"/>
      <c r="CM54" s="10"/>
      <c r="CN54" s="6"/>
      <c r="CO54" s="7"/>
      <c r="CP54" s="9"/>
      <c r="CQ54" s="10"/>
      <c r="CR54" s="6"/>
      <c r="CS54" s="7"/>
      <c r="CT54" s="9"/>
      <c r="CU54" s="10"/>
      <c r="CV54" s="6"/>
      <c r="CW54" s="7"/>
      <c r="CX54" s="9"/>
      <c r="CY54" s="10"/>
      <c r="CZ54" s="6"/>
      <c r="DA54" s="7"/>
      <c r="DB54" s="9"/>
      <c r="DC54" s="10"/>
      <c r="DD54" s="6"/>
      <c r="DE54" s="7"/>
      <c r="DF54" s="9"/>
      <c r="DG54" s="10"/>
      <c r="DH54" s="6"/>
      <c r="DI54" s="7"/>
      <c r="DJ54" s="9"/>
      <c r="DK54" s="10"/>
      <c r="DL54" s="6"/>
      <c r="DM54" s="7"/>
      <c r="DN54" s="9"/>
      <c r="DO54" s="10"/>
      <c r="DP54" s="6"/>
    </row>
    <row r="55" spans="1:120" ht="42.75" customHeight="1" x14ac:dyDescent="0.55000000000000004">
      <c r="A55" s="13">
        <v>52</v>
      </c>
      <c r="B55" s="10"/>
      <c r="C55" s="6"/>
      <c r="D55" s="7"/>
      <c r="E55" s="9"/>
      <c r="F55" s="10"/>
      <c r="G55" s="6"/>
      <c r="H55" s="7"/>
      <c r="I55" s="9"/>
      <c r="J55" s="10"/>
      <c r="K55" s="6"/>
      <c r="L55" s="7"/>
      <c r="M55" s="9"/>
      <c r="N55" s="10"/>
      <c r="O55" s="6"/>
      <c r="P55" s="7"/>
      <c r="Q55" s="9"/>
      <c r="R55" s="10"/>
      <c r="S55" s="6"/>
      <c r="T55" s="7"/>
      <c r="U55" s="9"/>
      <c r="V55" s="10"/>
      <c r="W55" s="6"/>
      <c r="X55" s="7"/>
      <c r="Y55" s="9"/>
      <c r="Z55" s="10"/>
      <c r="AA55" s="6"/>
      <c r="AB55" s="7"/>
      <c r="AC55" s="9"/>
      <c r="AD55" s="10"/>
      <c r="AE55" s="6"/>
      <c r="AF55" s="7">
        <v>0.8</v>
      </c>
      <c r="AG55" s="9">
        <v>0.85</v>
      </c>
      <c r="AH55" s="10">
        <v>5.4</v>
      </c>
      <c r="AI55" s="6">
        <v>9.4499999999999993</v>
      </c>
      <c r="AJ55" s="7">
        <v>10.76</v>
      </c>
      <c r="AK55" s="9">
        <v>12.6</v>
      </c>
      <c r="AL55" s="10">
        <v>20.36</v>
      </c>
      <c r="AM55" s="6">
        <v>20.28</v>
      </c>
      <c r="AN55" s="7">
        <v>33.76</v>
      </c>
      <c r="AO55" s="9">
        <v>31.1</v>
      </c>
      <c r="AP55" s="10">
        <v>110.01</v>
      </c>
      <c r="AQ55" s="6">
        <v>100.19</v>
      </c>
      <c r="AR55" s="7">
        <v>150</v>
      </c>
      <c r="AS55" s="9">
        <v>45.47</v>
      </c>
      <c r="AT55" s="10">
        <v>42.98</v>
      </c>
      <c r="AU55" s="6">
        <v>21.31</v>
      </c>
      <c r="AV55" s="7">
        <v>23.46</v>
      </c>
      <c r="AW55" s="9"/>
      <c r="AX55" s="10"/>
      <c r="AY55" s="6"/>
      <c r="AZ55" s="7"/>
      <c r="BA55" s="9"/>
      <c r="BB55" s="10"/>
      <c r="BC55" s="6"/>
      <c r="BD55" s="7"/>
      <c r="BE55" s="9"/>
      <c r="BF55" s="10"/>
      <c r="BG55" s="6"/>
      <c r="BH55" s="7"/>
      <c r="BI55" s="9"/>
      <c r="BJ55" s="10"/>
      <c r="BK55" s="6"/>
      <c r="BL55" s="7"/>
      <c r="BM55" s="9"/>
      <c r="BN55" s="10"/>
      <c r="BO55" s="6"/>
      <c r="BP55" s="7"/>
      <c r="BQ55" s="9"/>
      <c r="BR55" s="10"/>
      <c r="BS55" s="6"/>
      <c r="BT55" s="7"/>
      <c r="BU55" s="9"/>
      <c r="BV55" s="10"/>
      <c r="BW55" s="6"/>
      <c r="BX55" s="7"/>
      <c r="BY55" s="9"/>
      <c r="BZ55" s="10"/>
      <c r="CA55" s="6"/>
      <c r="CB55" s="7"/>
      <c r="CC55" s="9"/>
      <c r="CD55" s="10"/>
      <c r="CE55" s="6"/>
      <c r="CF55" s="7"/>
      <c r="CG55" s="9"/>
      <c r="CH55" s="10"/>
      <c r="CI55" s="6"/>
      <c r="CJ55" s="7"/>
      <c r="CK55" s="9"/>
      <c r="CL55" s="10"/>
      <c r="CM55" s="6"/>
      <c r="CN55" s="7"/>
      <c r="CO55" s="9"/>
      <c r="CP55" s="10"/>
      <c r="CQ55" s="6"/>
      <c r="CR55" s="7"/>
      <c r="CS55" s="9"/>
      <c r="CT55" s="10"/>
      <c r="CU55" s="6"/>
      <c r="CV55" s="7"/>
      <c r="CW55" s="9"/>
      <c r="CX55" s="10"/>
      <c r="CY55" s="6"/>
      <c r="CZ55" s="7"/>
      <c r="DA55" s="9"/>
      <c r="DB55" s="10"/>
      <c r="DC55" s="6"/>
      <c r="DD55" s="7"/>
      <c r="DE55" s="9"/>
      <c r="DF55" s="10"/>
      <c r="DG55" s="6"/>
      <c r="DH55" s="7"/>
      <c r="DI55" s="9"/>
      <c r="DJ55" s="10"/>
      <c r="DK55" s="6"/>
      <c r="DL55" s="7"/>
      <c r="DM55" s="9"/>
      <c r="DN55" s="10"/>
      <c r="DO55" s="6"/>
      <c r="DP55" s="7"/>
    </row>
    <row r="56" spans="1:120" ht="42.75" customHeight="1" x14ac:dyDescent="0.55000000000000004">
      <c r="A56" s="14">
        <v>53</v>
      </c>
      <c r="B56" s="6"/>
      <c r="C56" s="7"/>
      <c r="D56" s="9"/>
      <c r="E56" s="10"/>
      <c r="F56" s="6"/>
      <c r="G56" s="7"/>
      <c r="H56" s="9"/>
      <c r="I56" s="10"/>
      <c r="J56" s="6"/>
      <c r="K56" s="7"/>
      <c r="L56" s="9"/>
      <c r="M56" s="10"/>
      <c r="N56" s="6"/>
      <c r="O56" s="7"/>
      <c r="P56" s="9"/>
      <c r="Q56" s="10"/>
      <c r="R56" s="6"/>
      <c r="S56" s="7"/>
      <c r="T56" s="9"/>
      <c r="U56" s="10"/>
      <c r="V56" s="6"/>
      <c r="W56" s="7"/>
      <c r="X56" s="9"/>
      <c r="Y56" s="10"/>
      <c r="Z56" s="6"/>
      <c r="AA56" s="7"/>
      <c r="AB56" s="9"/>
      <c r="AC56" s="10"/>
      <c r="AD56" s="6"/>
      <c r="AE56" s="7"/>
      <c r="AF56" s="9"/>
      <c r="AG56" s="10">
        <v>0.5</v>
      </c>
      <c r="AH56" s="6">
        <v>3</v>
      </c>
      <c r="AI56" s="7">
        <v>6.1</v>
      </c>
      <c r="AJ56" s="9">
        <v>10.09</v>
      </c>
      <c r="AK56" s="10">
        <v>10.58</v>
      </c>
      <c r="AL56" s="6">
        <v>15.31</v>
      </c>
      <c r="AM56" s="7">
        <v>19.73</v>
      </c>
      <c r="AN56" s="9">
        <v>30.72</v>
      </c>
      <c r="AO56" s="10">
        <v>33.99</v>
      </c>
      <c r="AP56" s="6">
        <v>150</v>
      </c>
      <c r="AQ56" s="7">
        <v>60.15</v>
      </c>
      <c r="AR56" s="9">
        <v>150</v>
      </c>
      <c r="AS56" s="10">
        <v>110.02</v>
      </c>
      <c r="AT56" s="6">
        <v>150</v>
      </c>
      <c r="AU56" s="7">
        <v>53.97</v>
      </c>
      <c r="AV56" s="9">
        <v>44.4</v>
      </c>
      <c r="AW56" s="10"/>
      <c r="AX56" s="6"/>
      <c r="AY56" s="7"/>
      <c r="AZ56" s="9"/>
      <c r="BA56" s="10"/>
      <c r="BB56" s="6"/>
      <c r="BC56" s="7"/>
      <c r="BD56" s="9"/>
      <c r="BE56" s="10"/>
      <c r="BF56" s="6"/>
      <c r="BG56" s="7"/>
      <c r="BH56" s="9"/>
      <c r="BI56" s="10"/>
      <c r="BJ56" s="6"/>
      <c r="BK56" s="7"/>
      <c r="BL56" s="9"/>
      <c r="BM56" s="10"/>
      <c r="BN56" s="6"/>
      <c r="BO56" s="7"/>
      <c r="BP56" s="9"/>
      <c r="BQ56" s="10"/>
      <c r="BR56" s="6"/>
      <c r="BS56" s="7"/>
      <c r="BT56" s="9"/>
      <c r="BU56" s="10"/>
      <c r="BV56" s="6"/>
      <c r="BW56" s="7"/>
      <c r="BX56" s="9"/>
      <c r="BY56" s="10"/>
      <c r="BZ56" s="6"/>
      <c r="CA56" s="7"/>
      <c r="CB56" s="9"/>
      <c r="CC56" s="10"/>
      <c r="CD56" s="6"/>
      <c r="CE56" s="7"/>
      <c r="CF56" s="9"/>
      <c r="CG56" s="10"/>
      <c r="CH56" s="6"/>
      <c r="CI56" s="7"/>
      <c r="CJ56" s="9"/>
      <c r="CK56" s="10"/>
      <c r="CL56" s="6"/>
      <c r="CM56" s="7"/>
      <c r="CN56" s="9"/>
      <c r="CO56" s="10"/>
      <c r="CP56" s="6"/>
      <c r="CQ56" s="7"/>
      <c r="CR56" s="9"/>
      <c r="CS56" s="10"/>
      <c r="CT56" s="6"/>
      <c r="CU56" s="7"/>
      <c r="CV56" s="9"/>
      <c r="CW56" s="10"/>
      <c r="CX56" s="6"/>
      <c r="CY56" s="7"/>
      <c r="CZ56" s="9"/>
      <c r="DA56" s="10"/>
      <c r="DB56" s="6"/>
      <c r="DC56" s="7"/>
      <c r="DD56" s="9"/>
      <c r="DE56" s="10"/>
      <c r="DF56" s="6"/>
      <c r="DG56" s="7"/>
      <c r="DH56" s="9"/>
      <c r="DI56" s="10"/>
      <c r="DJ56" s="6"/>
      <c r="DK56" s="7"/>
      <c r="DL56" s="9"/>
      <c r="DM56" s="10"/>
      <c r="DN56" s="6"/>
      <c r="DO56" s="7"/>
      <c r="DP56" s="9"/>
    </row>
    <row r="57" spans="1:120" ht="42.75" customHeight="1" x14ac:dyDescent="0.55000000000000004">
      <c r="A57" s="15">
        <v>54</v>
      </c>
      <c r="B57" s="7"/>
      <c r="C57" s="9"/>
      <c r="D57" s="10"/>
      <c r="E57" s="6"/>
      <c r="F57" s="7"/>
      <c r="G57" s="9"/>
      <c r="H57" s="10"/>
      <c r="I57" s="6"/>
      <c r="J57" s="7"/>
      <c r="K57" s="9"/>
      <c r="L57" s="10"/>
      <c r="M57" s="6"/>
      <c r="N57" s="7"/>
      <c r="O57" s="9"/>
      <c r="P57" s="10"/>
      <c r="Q57" s="6"/>
      <c r="R57" s="7"/>
      <c r="S57" s="9"/>
      <c r="T57" s="10"/>
      <c r="U57" s="6"/>
      <c r="V57" s="7"/>
      <c r="W57" s="9"/>
      <c r="X57" s="10"/>
      <c r="Y57" s="6"/>
      <c r="Z57" s="7"/>
      <c r="AA57" s="9"/>
      <c r="AB57" s="10"/>
      <c r="AC57" s="6"/>
      <c r="AD57" s="7"/>
      <c r="AE57" s="9"/>
      <c r="AF57" s="10"/>
      <c r="AG57" s="6">
        <v>0.3</v>
      </c>
      <c r="AH57" s="7">
        <v>1.5</v>
      </c>
      <c r="AI57" s="9">
        <v>3</v>
      </c>
      <c r="AJ57" s="10">
        <v>4.0999999999999996</v>
      </c>
      <c r="AK57" s="6">
        <v>10.15</v>
      </c>
      <c r="AL57" s="7">
        <v>11.28</v>
      </c>
      <c r="AM57" s="9">
        <v>10.59</v>
      </c>
      <c r="AN57" s="10">
        <v>21.09</v>
      </c>
      <c r="AO57" s="6">
        <v>23</v>
      </c>
      <c r="AP57" s="7">
        <v>61.02</v>
      </c>
      <c r="AQ57" s="9">
        <v>39.72</v>
      </c>
      <c r="AR57" s="10">
        <v>150</v>
      </c>
      <c r="AS57" s="6">
        <v>110.03</v>
      </c>
      <c r="AT57" s="7">
        <v>150</v>
      </c>
      <c r="AU57" s="9">
        <v>38.61</v>
      </c>
      <c r="AV57" s="10">
        <v>33.25</v>
      </c>
      <c r="AW57" s="6"/>
      <c r="AX57" s="7"/>
      <c r="AY57" s="9"/>
      <c r="AZ57" s="10"/>
      <c r="BA57" s="6"/>
      <c r="BB57" s="7"/>
      <c r="BC57" s="9"/>
      <c r="BD57" s="10"/>
      <c r="BE57" s="6"/>
      <c r="BF57" s="7"/>
      <c r="BG57" s="9"/>
      <c r="BH57" s="10"/>
      <c r="BI57" s="6"/>
      <c r="BJ57" s="7"/>
      <c r="BK57" s="9"/>
      <c r="BL57" s="10"/>
      <c r="BM57" s="6"/>
      <c r="BN57" s="7"/>
      <c r="BO57" s="9"/>
      <c r="BP57" s="10"/>
      <c r="BQ57" s="6"/>
      <c r="BR57" s="7"/>
      <c r="BS57" s="9"/>
      <c r="BT57" s="10"/>
      <c r="BU57" s="6"/>
      <c r="BV57" s="7"/>
      <c r="BW57" s="9"/>
      <c r="BX57" s="10"/>
      <c r="BY57" s="6"/>
      <c r="BZ57" s="7"/>
      <c r="CA57" s="9"/>
      <c r="CB57" s="10"/>
      <c r="CC57" s="6"/>
      <c r="CD57" s="7"/>
      <c r="CE57" s="9"/>
      <c r="CF57" s="10"/>
      <c r="CG57" s="6"/>
      <c r="CH57" s="7"/>
      <c r="CI57" s="9"/>
      <c r="CJ57" s="10"/>
      <c r="CK57" s="6"/>
      <c r="CL57" s="7"/>
      <c r="CM57" s="9"/>
      <c r="CN57" s="10"/>
      <c r="CO57" s="6"/>
      <c r="CP57" s="7"/>
      <c r="CQ57" s="9"/>
      <c r="CR57" s="10"/>
      <c r="CS57" s="6"/>
      <c r="CT57" s="7"/>
      <c r="CU57" s="9"/>
      <c r="CV57" s="10"/>
      <c r="CW57" s="6"/>
      <c r="CX57" s="7"/>
      <c r="CY57" s="9"/>
      <c r="CZ57" s="10"/>
      <c r="DA57" s="6"/>
      <c r="DB57" s="7"/>
      <c r="DC57" s="9"/>
      <c r="DD57" s="10"/>
      <c r="DE57" s="6"/>
      <c r="DF57" s="7"/>
      <c r="DG57" s="9"/>
      <c r="DH57" s="10"/>
      <c r="DI57" s="6"/>
      <c r="DJ57" s="7"/>
      <c r="DK57" s="9"/>
      <c r="DL57" s="10"/>
      <c r="DM57" s="6"/>
      <c r="DN57" s="7"/>
      <c r="DO57" s="9"/>
      <c r="DP57" s="10"/>
    </row>
    <row r="58" spans="1:120" ht="42.75" customHeight="1" x14ac:dyDescent="0.55000000000000004">
      <c r="A58" s="12">
        <v>55</v>
      </c>
      <c r="B58" s="9"/>
      <c r="C58" s="10"/>
      <c r="D58" s="6"/>
      <c r="E58" s="7"/>
      <c r="F58" s="9"/>
      <c r="G58" s="10"/>
      <c r="H58" s="6"/>
      <c r="I58" s="7"/>
      <c r="J58" s="9"/>
      <c r="K58" s="10"/>
      <c r="L58" s="6"/>
      <c r="M58" s="7"/>
      <c r="N58" s="9"/>
      <c r="O58" s="10"/>
      <c r="P58" s="6"/>
      <c r="Q58" s="7"/>
      <c r="R58" s="9"/>
      <c r="S58" s="10"/>
      <c r="T58" s="6"/>
      <c r="U58" s="7"/>
      <c r="V58" s="9"/>
      <c r="W58" s="10"/>
      <c r="X58" s="6"/>
      <c r="Y58" s="7"/>
      <c r="Z58" s="9"/>
      <c r="AA58" s="10"/>
      <c r="AB58" s="6"/>
      <c r="AC58" s="7"/>
      <c r="AD58" s="9"/>
      <c r="AE58" s="10"/>
      <c r="AF58" s="6"/>
      <c r="AG58" s="7"/>
      <c r="AH58" s="9">
        <v>0.8</v>
      </c>
      <c r="AI58" s="10">
        <v>2</v>
      </c>
      <c r="AJ58" s="6">
        <v>3</v>
      </c>
      <c r="AK58" s="7">
        <v>5.41</v>
      </c>
      <c r="AL58" s="9">
        <v>10.14</v>
      </c>
      <c r="AM58" s="10">
        <v>10.82</v>
      </c>
      <c r="AN58" s="6">
        <v>20.04</v>
      </c>
      <c r="AO58" s="7">
        <v>21.58</v>
      </c>
      <c r="AP58" s="9">
        <v>149.99</v>
      </c>
      <c r="AQ58" s="10">
        <v>30.09</v>
      </c>
      <c r="AR58" s="6">
        <v>150</v>
      </c>
      <c r="AS58" s="7">
        <v>102.1</v>
      </c>
      <c r="AT58" s="9">
        <v>150</v>
      </c>
      <c r="AU58" s="10">
        <v>72.59</v>
      </c>
      <c r="AV58" s="6">
        <v>150</v>
      </c>
      <c r="AW58" s="7"/>
      <c r="AX58" s="9"/>
      <c r="AY58" s="10"/>
      <c r="AZ58" s="6"/>
      <c r="BA58" s="7"/>
      <c r="BB58" s="9"/>
      <c r="BC58" s="10"/>
      <c r="BD58" s="6"/>
      <c r="BE58" s="7"/>
      <c r="BF58" s="9"/>
      <c r="BG58" s="10"/>
      <c r="BH58" s="6"/>
      <c r="BI58" s="7"/>
      <c r="BJ58" s="9"/>
      <c r="BK58" s="10"/>
      <c r="BL58" s="6"/>
      <c r="BM58" s="7"/>
      <c r="BN58" s="9"/>
      <c r="BO58" s="10"/>
      <c r="BP58" s="6"/>
      <c r="BQ58" s="7"/>
      <c r="BR58" s="9"/>
      <c r="BS58" s="10"/>
      <c r="BT58" s="6"/>
      <c r="BU58" s="7"/>
      <c r="BV58" s="9"/>
      <c r="BW58" s="10"/>
      <c r="BX58" s="6"/>
      <c r="BY58" s="7"/>
      <c r="BZ58" s="9"/>
      <c r="CA58" s="10"/>
      <c r="CB58" s="6"/>
      <c r="CC58" s="7"/>
      <c r="CD58" s="9"/>
      <c r="CE58" s="10"/>
      <c r="CF58" s="6"/>
      <c r="CG58" s="7"/>
      <c r="CH58" s="9"/>
      <c r="CI58" s="10"/>
      <c r="CJ58" s="6"/>
      <c r="CK58" s="7"/>
      <c r="CL58" s="9"/>
      <c r="CM58" s="10"/>
      <c r="CN58" s="6"/>
      <c r="CO58" s="7"/>
      <c r="CP58" s="9"/>
      <c r="CQ58" s="10"/>
      <c r="CR58" s="6"/>
      <c r="CS58" s="7"/>
      <c r="CT58" s="9"/>
      <c r="CU58" s="10"/>
      <c r="CV58" s="6"/>
      <c r="CW58" s="7"/>
      <c r="CX58" s="9"/>
      <c r="CY58" s="10"/>
      <c r="CZ58" s="6"/>
      <c r="DA58" s="7"/>
      <c r="DB58" s="9"/>
      <c r="DC58" s="10"/>
      <c r="DD58" s="6"/>
      <c r="DE58" s="7"/>
      <c r="DF58" s="9"/>
      <c r="DG58" s="10"/>
      <c r="DH58" s="6"/>
      <c r="DI58" s="7"/>
      <c r="DJ58" s="9"/>
      <c r="DK58" s="10"/>
      <c r="DL58" s="6"/>
      <c r="DM58" s="7"/>
      <c r="DN58" s="9"/>
      <c r="DO58" s="10"/>
      <c r="DP58" s="6"/>
    </row>
    <row r="59" spans="1:120" ht="42.75" customHeight="1" x14ac:dyDescent="0.55000000000000004">
      <c r="A59" s="13">
        <v>56</v>
      </c>
      <c r="B59" s="10"/>
      <c r="C59" s="6"/>
      <c r="D59" s="7"/>
      <c r="E59" s="9"/>
      <c r="F59" s="10"/>
      <c r="G59" s="6"/>
      <c r="H59" s="7"/>
      <c r="I59" s="9"/>
      <c r="J59" s="10"/>
      <c r="K59" s="6"/>
      <c r="L59" s="7"/>
      <c r="M59" s="9"/>
      <c r="N59" s="10"/>
      <c r="O59" s="6"/>
      <c r="P59" s="7"/>
      <c r="Q59" s="9"/>
      <c r="R59" s="10"/>
      <c r="S59" s="6"/>
      <c r="T59" s="7"/>
      <c r="U59" s="9"/>
      <c r="V59" s="10"/>
      <c r="W59" s="6"/>
      <c r="X59" s="7"/>
      <c r="Y59" s="9"/>
      <c r="Z59" s="10"/>
      <c r="AA59" s="6"/>
      <c r="AB59" s="7"/>
      <c r="AC59" s="9"/>
      <c r="AD59" s="10"/>
      <c r="AE59" s="6"/>
      <c r="AF59" s="7"/>
      <c r="AG59" s="9"/>
      <c r="AH59" s="10">
        <v>0.5</v>
      </c>
      <c r="AI59" s="6">
        <v>0.8</v>
      </c>
      <c r="AJ59" s="7">
        <v>2.7</v>
      </c>
      <c r="AK59" s="9">
        <v>3.43</v>
      </c>
      <c r="AL59" s="10">
        <v>10.050000000000001</v>
      </c>
      <c r="AM59" s="6">
        <v>10.29</v>
      </c>
      <c r="AN59" s="7">
        <v>13.88</v>
      </c>
      <c r="AO59" s="9">
        <v>10.74</v>
      </c>
      <c r="AP59" s="10">
        <v>36.909999999999997</v>
      </c>
      <c r="AQ59" s="6">
        <v>10.32</v>
      </c>
      <c r="AR59" s="7">
        <v>42.91</v>
      </c>
      <c r="AS59" s="9">
        <v>12.51</v>
      </c>
      <c r="AT59" s="10">
        <v>150</v>
      </c>
      <c r="AU59" s="6">
        <v>65.290000000000006</v>
      </c>
      <c r="AV59" s="7">
        <v>54.34</v>
      </c>
      <c r="AW59" s="9"/>
      <c r="AX59" s="10"/>
      <c r="AY59" s="6"/>
      <c r="AZ59" s="7"/>
      <c r="BA59" s="9"/>
      <c r="BB59" s="10"/>
      <c r="BC59" s="6"/>
      <c r="BD59" s="7"/>
      <c r="BE59" s="9"/>
      <c r="BF59" s="10"/>
      <c r="BG59" s="6"/>
      <c r="BH59" s="7"/>
      <c r="BI59" s="9"/>
      <c r="BJ59" s="10"/>
      <c r="BK59" s="6"/>
      <c r="BL59" s="7"/>
      <c r="BM59" s="9"/>
      <c r="BN59" s="10"/>
      <c r="BO59" s="6"/>
      <c r="BP59" s="7"/>
      <c r="BQ59" s="9"/>
      <c r="BR59" s="10"/>
      <c r="BS59" s="6"/>
      <c r="BT59" s="7"/>
      <c r="BU59" s="9"/>
      <c r="BV59" s="10"/>
      <c r="BW59" s="6"/>
      <c r="BX59" s="7"/>
      <c r="BY59" s="9"/>
      <c r="BZ59" s="10"/>
      <c r="CA59" s="6"/>
      <c r="CB59" s="7"/>
      <c r="CC59" s="9"/>
      <c r="CD59" s="10"/>
      <c r="CE59" s="6"/>
      <c r="CF59" s="7"/>
      <c r="CG59" s="9"/>
      <c r="CH59" s="10"/>
      <c r="CI59" s="6"/>
      <c r="CJ59" s="7"/>
      <c r="CK59" s="9"/>
      <c r="CL59" s="10"/>
      <c r="CM59" s="6"/>
      <c r="CN59" s="7"/>
      <c r="CO59" s="9"/>
      <c r="CP59" s="10"/>
      <c r="CQ59" s="6"/>
      <c r="CR59" s="7"/>
      <c r="CS59" s="9"/>
      <c r="CT59" s="10"/>
      <c r="CU59" s="6"/>
      <c r="CV59" s="7"/>
      <c r="CW59" s="9"/>
      <c r="CX59" s="10"/>
      <c r="CY59" s="6"/>
      <c r="CZ59" s="7"/>
      <c r="DA59" s="9"/>
      <c r="DB59" s="10"/>
      <c r="DC59" s="6"/>
      <c r="DD59" s="7"/>
      <c r="DE59" s="9"/>
      <c r="DF59" s="10"/>
      <c r="DG59" s="6"/>
      <c r="DH59" s="7"/>
      <c r="DI59" s="9"/>
      <c r="DJ59" s="10"/>
      <c r="DK59" s="6"/>
      <c r="DL59" s="7"/>
      <c r="DM59" s="9"/>
      <c r="DN59" s="10"/>
      <c r="DO59" s="6"/>
      <c r="DP59" s="7"/>
    </row>
    <row r="60" spans="1:120" ht="42.75" customHeight="1" x14ac:dyDescent="0.55000000000000004">
      <c r="A60" s="14">
        <v>57</v>
      </c>
      <c r="B60" s="6"/>
      <c r="C60" s="7"/>
      <c r="D60" s="9"/>
      <c r="E60" s="10"/>
      <c r="F60" s="6"/>
      <c r="G60" s="7"/>
      <c r="H60" s="9"/>
      <c r="I60" s="10"/>
      <c r="J60" s="6"/>
      <c r="K60" s="7"/>
      <c r="L60" s="9"/>
      <c r="M60" s="10"/>
      <c r="N60" s="6"/>
      <c r="O60" s="7"/>
      <c r="P60" s="9"/>
      <c r="Q60" s="10"/>
      <c r="R60" s="6"/>
      <c r="S60" s="7"/>
      <c r="T60" s="9"/>
      <c r="U60" s="10"/>
      <c r="V60" s="6"/>
      <c r="W60" s="7"/>
      <c r="X60" s="9"/>
      <c r="Y60" s="10"/>
      <c r="Z60" s="6"/>
      <c r="AA60" s="7"/>
      <c r="AB60" s="9"/>
      <c r="AC60" s="10"/>
      <c r="AD60" s="6"/>
      <c r="AE60" s="7"/>
      <c r="AF60" s="9"/>
      <c r="AG60" s="10"/>
      <c r="AH60" s="6"/>
      <c r="AI60" s="7">
        <v>0.5</v>
      </c>
      <c r="AJ60" s="9">
        <v>1</v>
      </c>
      <c r="AK60" s="10">
        <v>1.02</v>
      </c>
      <c r="AL60" s="6">
        <v>2.1</v>
      </c>
      <c r="AM60" s="7">
        <v>3.78</v>
      </c>
      <c r="AN60" s="9">
        <v>10.01</v>
      </c>
      <c r="AO60" s="10">
        <v>10.47</v>
      </c>
      <c r="AP60" s="6">
        <v>15.03</v>
      </c>
      <c r="AQ60" s="7">
        <v>12.37</v>
      </c>
      <c r="AR60" s="9">
        <v>149.99</v>
      </c>
      <c r="AS60" s="10">
        <v>22.24</v>
      </c>
      <c r="AT60" s="6">
        <v>150</v>
      </c>
      <c r="AU60" s="7">
        <v>150</v>
      </c>
      <c r="AV60" s="9">
        <v>150</v>
      </c>
      <c r="AW60" s="10"/>
      <c r="AX60" s="6">
        <v>150</v>
      </c>
      <c r="AY60" s="7"/>
      <c r="AZ60" s="9"/>
      <c r="BA60" s="10"/>
      <c r="BB60" s="6"/>
      <c r="BC60" s="7"/>
      <c r="BD60" s="9"/>
      <c r="BE60" s="10"/>
      <c r="BF60" s="6"/>
      <c r="BG60" s="7"/>
      <c r="BH60" s="9"/>
      <c r="BI60" s="10"/>
      <c r="BJ60" s="6"/>
      <c r="BK60" s="7"/>
      <c r="BL60" s="9"/>
      <c r="BM60" s="10"/>
      <c r="BN60" s="6"/>
      <c r="BO60" s="7"/>
      <c r="BP60" s="9"/>
      <c r="BQ60" s="10"/>
      <c r="BR60" s="6"/>
      <c r="BS60" s="7"/>
      <c r="BT60" s="9"/>
      <c r="BU60" s="10"/>
      <c r="BV60" s="6"/>
      <c r="BW60" s="7"/>
      <c r="BX60" s="9"/>
      <c r="BY60" s="10"/>
      <c r="BZ60" s="6"/>
      <c r="CA60" s="7"/>
      <c r="CB60" s="9"/>
      <c r="CC60" s="10"/>
      <c r="CD60" s="6"/>
      <c r="CE60" s="7"/>
      <c r="CF60" s="9"/>
      <c r="CG60" s="10"/>
      <c r="CH60" s="6"/>
      <c r="CI60" s="7"/>
      <c r="CJ60" s="9"/>
      <c r="CK60" s="10"/>
      <c r="CL60" s="6"/>
      <c r="CM60" s="7"/>
      <c r="CN60" s="9"/>
      <c r="CO60" s="10"/>
      <c r="CP60" s="6"/>
      <c r="CQ60" s="7"/>
      <c r="CR60" s="9"/>
      <c r="CS60" s="10"/>
      <c r="CT60" s="6"/>
      <c r="CU60" s="7"/>
      <c r="CV60" s="9"/>
      <c r="CW60" s="10"/>
      <c r="CX60" s="6"/>
      <c r="CY60" s="7"/>
      <c r="CZ60" s="9"/>
      <c r="DA60" s="10"/>
      <c r="DB60" s="6"/>
      <c r="DC60" s="7"/>
      <c r="DD60" s="9"/>
      <c r="DE60" s="10"/>
      <c r="DF60" s="6"/>
      <c r="DG60" s="7"/>
      <c r="DH60" s="9"/>
      <c r="DI60" s="10"/>
      <c r="DJ60" s="6"/>
      <c r="DK60" s="7"/>
      <c r="DL60" s="9"/>
      <c r="DM60" s="10"/>
      <c r="DN60" s="6"/>
      <c r="DO60" s="7"/>
      <c r="DP60" s="9"/>
    </row>
    <row r="61" spans="1:120" ht="42.75" customHeight="1" x14ac:dyDescent="0.55000000000000004">
      <c r="A61" s="15">
        <v>58</v>
      </c>
      <c r="B61" s="7"/>
      <c r="C61" s="9"/>
      <c r="D61" s="10"/>
      <c r="E61" s="6"/>
      <c r="F61" s="7"/>
      <c r="G61" s="9"/>
      <c r="H61" s="10"/>
      <c r="I61" s="6"/>
      <c r="J61" s="7"/>
      <c r="K61" s="9"/>
      <c r="L61" s="10"/>
      <c r="M61" s="6"/>
      <c r="N61" s="7"/>
      <c r="O61" s="9"/>
      <c r="P61" s="10"/>
      <c r="Q61" s="6"/>
      <c r="R61" s="7"/>
      <c r="S61" s="9"/>
      <c r="T61" s="10"/>
      <c r="U61" s="6"/>
      <c r="V61" s="7"/>
      <c r="W61" s="9"/>
      <c r="X61" s="10"/>
      <c r="Y61" s="6"/>
      <c r="Z61" s="7"/>
      <c r="AA61" s="9"/>
      <c r="AB61" s="10"/>
      <c r="AC61" s="6"/>
      <c r="AD61" s="7"/>
      <c r="AE61" s="9"/>
      <c r="AF61" s="10"/>
      <c r="AG61" s="6"/>
      <c r="AH61" s="7"/>
      <c r="AI61" s="9">
        <v>0.3</v>
      </c>
      <c r="AJ61" s="10">
        <v>0.5</v>
      </c>
      <c r="AK61" s="6">
        <v>0.7</v>
      </c>
      <c r="AL61" s="7">
        <v>1.1399999999999999</v>
      </c>
      <c r="AM61" s="9">
        <v>2.0299999999999998</v>
      </c>
      <c r="AN61" s="10">
        <v>4.29</v>
      </c>
      <c r="AO61" s="6">
        <v>5.48</v>
      </c>
      <c r="AP61" s="7">
        <v>10.19</v>
      </c>
      <c r="AQ61" s="9">
        <v>10.08</v>
      </c>
      <c r="AR61" s="10">
        <v>22.31</v>
      </c>
      <c r="AS61" s="6">
        <v>10.73</v>
      </c>
      <c r="AT61" s="7">
        <v>60.28</v>
      </c>
      <c r="AU61" s="9">
        <v>17.010000000000002</v>
      </c>
      <c r="AV61" s="10">
        <v>150</v>
      </c>
      <c r="AW61" s="6"/>
      <c r="AX61" s="7"/>
      <c r="AY61" s="9"/>
      <c r="AZ61" s="10"/>
      <c r="BA61" s="6"/>
      <c r="BB61" s="7"/>
      <c r="BC61" s="9"/>
      <c r="BD61" s="10"/>
      <c r="BE61" s="6"/>
      <c r="BF61" s="7"/>
      <c r="BG61" s="9"/>
      <c r="BH61" s="10"/>
      <c r="BI61" s="6"/>
      <c r="BJ61" s="7"/>
      <c r="BK61" s="9"/>
      <c r="BL61" s="10"/>
      <c r="BM61" s="6"/>
      <c r="BN61" s="7"/>
      <c r="BO61" s="9"/>
      <c r="BP61" s="10"/>
      <c r="BQ61" s="6"/>
      <c r="BR61" s="7"/>
      <c r="BS61" s="9"/>
      <c r="BT61" s="10"/>
      <c r="BU61" s="6"/>
      <c r="BV61" s="7"/>
      <c r="BW61" s="9"/>
      <c r="BX61" s="10"/>
      <c r="BY61" s="6"/>
      <c r="BZ61" s="7"/>
      <c r="CA61" s="9"/>
      <c r="CB61" s="10"/>
      <c r="CC61" s="6"/>
      <c r="CD61" s="7"/>
      <c r="CE61" s="9"/>
      <c r="CF61" s="10"/>
      <c r="CG61" s="6"/>
      <c r="CH61" s="7"/>
      <c r="CI61" s="9"/>
      <c r="CJ61" s="10"/>
      <c r="CK61" s="6"/>
      <c r="CL61" s="7"/>
      <c r="CM61" s="9"/>
      <c r="CN61" s="10"/>
      <c r="CO61" s="6"/>
      <c r="CP61" s="7"/>
      <c r="CQ61" s="9"/>
      <c r="CR61" s="10"/>
      <c r="CS61" s="6"/>
      <c r="CT61" s="7"/>
      <c r="CU61" s="9"/>
      <c r="CV61" s="10"/>
      <c r="CW61" s="6"/>
      <c r="CX61" s="7"/>
      <c r="CY61" s="9"/>
      <c r="CZ61" s="10"/>
      <c r="DA61" s="6"/>
      <c r="DB61" s="7"/>
      <c r="DC61" s="9"/>
      <c r="DD61" s="10"/>
      <c r="DE61" s="6"/>
      <c r="DF61" s="7"/>
      <c r="DG61" s="9"/>
      <c r="DH61" s="10"/>
      <c r="DI61" s="6"/>
      <c r="DJ61" s="7"/>
      <c r="DK61" s="9"/>
      <c r="DL61" s="10"/>
      <c r="DM61" s="6"/>
      <c r="DN61" s="7"/>
      <c r="DO61" s="9"/>
      <c r="DP61" s="10"/>
    </row>
    <row r="62" spans="1:120" ht="42.75" customHeight="1" x14ac:dyDescent="0.55000000000000004">
      <c r="A62" s="12">
        <v>59</v>
      </c>
      <c r="B62" s="9"/>
      <c r="C62" s="10"/>
      <c r="D62" s="6"/>
      <c r="E62" s="7"/>
      <c r="F62" s="9"/>
      <c r="G62" s="10"/>
      <c r="H62" s="6"/>
      <c r="I62" s="7"/>
      <c r="J62" s="9"/>
      <c r="K62" s="10"/>
      <c r="L62" s="6"/>
      <c r="M62" s="7"/>
      <c r="N62" s="9"/>
      <c r="O62" s="10"/>
      <c r="P62" s="6"/>
      <c r="Q62" s="7"/>
      <c r="R62" s="9"/>
      <c r="S62" s="10"/>
      <c r="T62" s="6"/>
      <c r="U62" s="7"/>
      <c r="V62" s="9"/>
      <c r="W62" s="10"/>
      <c r="X62" s="6"/>
      <c r="Y62" s="7"/>
      <c r="Z62" s="9"/>
      <c r="AA62" s="10"/>
      <c r="AB62" s="6"/>
      <c r="AC62" s="7"/>
      <c r="AD62" s="9"/>
      <c r="AE62" s="10"/>
      <c r="AF62" s="6"/>
      <c r="AG62" s="7"/>
      <c r="AH62" s="9"/>
      <c r="AI62" s="10"/>
      <c r="AJ62" s="6">
        <v>0.2</v>
      </c>
      <c r="AK62" s="7">
        <v>0.5</v>
      </c>
      <c r="AL62" s="9">
        <v>0.8</v>
      </c>
      <c r="AM62" s="10">
        <v>1.7</v>
      </c>
      <c r="AN62" s="6">
        <v>6.53</v>
      </c>
      <c r="AO62" s="7">
        <v>10.08</v>
      </c>
      <c r="AP62" s="9">
        <v>11.03</v>
      </c>
      <c r="AQ62" s="10">
        <v>11.03</v>
      </c>
      <c r="AR62" s="6">
        <v>21.75</v>
      </c>
      <c r="AS62" s="7">
        <v>19.02</v>
      </c>
      <c r="AT62" s="9">
        <v>150</v>
      </c>
      <c r="AU62" s="10">
        <v>40.79</v>
      </c>
      <c r="AV62" s="6">
        <v>150</v>
      </c>
      <c r="AW62" s="7">
        <v>150</v>
      </c>
      <c r="AX62" s="9">
        <v>150</v>
      </c>
      <c r="AY62" s="10"/>
      <c r="AZ62" s="6"/>
      <c r="BA62" s="7"/>
      <c r="BB62" s="9"/>
      <c r="BC62" s="10"/>
      <c r="BD62" s="6"/>
      <c r="BE62" s="7"/>
      <c r="BF62" s="9"/>
      <c r="BG62" s="10"/>
      <c r="BH62" s="6"/>
      <c r="BI62" s="7"/>
      <c r="BJ62" s="9"/>
      <c r="BK62" s="10"/>
      <c r="BL62" s="6"/>
      <c r="BM62" s="7"/>
      <c r="BN62" s="9"/>
      <c r="BO62" s="10"/>
      <c r="BP62" s="6"/>
      <c r="BQ62" s="7"/>
      <c r="BR62" s="9"/>
      <c r="BS62" s="10"/>
      <c r="BT62" s="6"/>
      <c r="BU62" s="7"/>
      <c r="BV62" s="9"/>
      <c r="BW62" s="10"/>
      <c r="BX62" s="6"/>
      <c r="BY62" s="7"/>
      <c r="BZ62" s="9"/>
      <c r="CA62" s="10"/>
      <c r="CB62" s="6"/>
      <c r="CC62" s="7"/>
      <c r="CD62" s="9"/>
      <c r="CE62" s="10"/>
      <c r="CF62" s="6"/>
      <c r="CG62" s="7"/>
      <c r="CH62" s="9"/>
      <c r="CI62" s="10"/>
      <c r="CJ62" s="6"/>
      <c r="CK62" s="7"/>
      <c r="CL62" s="9"/>
      <c r="CM62" s="10"/>
      <c r="CN62" s="6"/>
      <c r="CO62" s="7"/>
      <c r="CP62" s="9"/>
      <c r="CQ62" s="10"/>
      <c r="CR62" s="6"/>
      <c r="CS62" s="7"/>
      <c r="CT62" s="9"/>
      <c r="CU62" s="10"/>
      <c r="CV62" s="6"/>
      <c r="CW62" s="7"/>
      <c r="CX62" s="9"/>
      <c r="CY62" s="10"/>
      <c r="CZ62" s="6"/>
      <c r="DA62" s="7"/>
      <c r="DB62" s="9"/>
      <c r="DC62" s="10"/>
      <c r="DD62" s="6"/>
      <c r="DE62" s="7"/>
      <c r="DF62" s="9"/>
      <c r="DG62" s="10"/>
      <c r="DH62" s="6"/>
      <c r="DI62" s="7"/>
      <c r="DJ62" s="9"/>
      <c r="DK62" s="10"/>
      <c r="DL62" s="6"/>
      <c r="DM62" s="7"/>
      <c r="DN62" s="9"/>
      <c r="DO62" s="10"/>
      <c r="DP62" s="6"/>
    </row>
    <row r="63" spans="1:120" ht="42.75" customHeight="1" x14ac:dyDescent="0.55000000000000004">
      <c r="A63" s="13">
        <v>60</v>
      </c>
      <c r="B63" s="10"/>
      <c r="C63" s="6"/>
      <c r="D63" s="7"/>
      <c r="E63" s="9"/>
      <c r="F63" s="10"/>
      <c r="G63" s="6"/>
      <c r="H63" s="7"/>
      <c r="I63" s="9"/>
      <c r="J63" s="10"/>
      <c r="K63" s="6"/>
      <c r="L63" s="7"/>
      <c r="M63" s="9"/>
      <c r="N63" s="10"/>
      <c r="O63" s="6"/>
      <c r="P63" s="7"/>
      <c r="Q63" s="9"/>
      <c r="R63" s="10"/>
      <c r="S63" s="6"/>
      <c r="T63" s="7"/>
      <c r="U63" s="9"/>
      <c r="V63" s="10"/>
      <c r="W63" s="6"/>
      <c r="X63" s="7"/>
      <c r="Y63" s="9"/>
      <c r="Z63" s="10"/>
      <c r="AA63" s="6"/>
      <c r="AB63" s="7"/>
      <c r="AC63" s="9"/>
      <c r="AD63" s="10"/>
      <c r="AE63" s="6"/>
      <c r="AF63" s="7"/>
      <c r="AG63" s="9"/>
      <c r="AH63" s="10"/>
      <c r="AI63" s="6"/>
      <c r="AJ63" s="7"/>
      <c r="AK63" s="9">
        <v>0.2</v>
      </c>
      <c r="AL63" s="10">
        <v>0.63</v>
      </c>
      <c r="AM63" s="6">
        <v>1.1399999999999999</v>
      </c>
      <c r="AN63" s="7">
        <v>2.69</v>
      </c>
      <c r="AO63" s="9">
        <v>7.35</v>
      </c>
      <c r="AP63" s="10">
        <v>10.220000000000001</v>
      </c>
      <c r="AQ63" s="6">
        <v>10.050000000000001</v>
      </c>
      <c r="AR63" s="7">
        <v>20.02</v>
      </c>
      <c r="AS63" s="9">
        <v>22.93</v>
      </c>
      <c r="AT63" s="10">
        <v>31.49</v>
      </c>
      <c r="AU63" s="6">
        <v>14.88</v>
      </c>
      <c r="AV63" s="7">
        <v>110.05</v>
      </c>
      <c r="AW63" s="9"/>
      <c r="AX63" s="10"/>
      <c r="AY63" s="6"/>
      <c r="AZ63" s="7"/>
      <c r="BA63" s="9"/>
      <c r="BB63" s="10"/>
      <c r="BC63" s="6"/>
      <c r="BD63" s="7"/>
      <c r="BE63" s="9"/>
      <c r="BF63" s="10"/>
      <c r="BG63" s="6"/>
      <c r="BH63" s="7"/>
      <c r="BI63" s="9"/>
      <c r="BJ63" s="10"/>
      <c r="BK63" s="6"/>
      <c r="BL63" s="7"/>
      <c r="BM63" s="9"/>
      <c r="BN63" s="10"/>
      <c r="BO63" s="6"/>
      <c r="BP63" s="7"/>
      <c r="BQ63" s="9"/>
      <c r="BR63" s="10"/>
      <c r="BS63" s="6"/>
      <c r="BT63" s="7"/>
      <c r="BU63" s="9"/>
      <c r="BV63" s="10"/>
      <c r="BW63" s="6"/>
      <c r="BX63" s="7"/>
      <c r="BY63" s="9"/>
      <c r="BZ63" s="10"/>
      <c r="CA63" s="6"/>
      <c r="CB63" s="7"/>
      <c r="CC63" s="9"/>
      <c r="CD63" s="10"/>
      <c r="CE63" s="6"/>
      <c r="CF63" s="7"/>
      <c r="CG63" s="9"/>
      <c r="CH63" s="10"/>
      <c r="CI63" s="6"/>
      <c r="CJ63" s="7"/>
      <c r="CK63" s="9"/>
      <c r="CL63" s="10"/>
      <c r="CM63" s="6"/>
      <c r="CN63" s="7"/>
      <c r="CO63" s="9"/>
      <c r="CP63" s="10"/>
      <c r="CQ63" s="6"/>
      <c r="CR63" s="7"/>
      <c r="CS63" s="9"/>
      <c r="CT63" s="10"/>
      <c r="CU63" s="6"/>
      <c r="CV63" s="7"/>
      <c r="CW63" s="9"/>
      <c r="CX63" s="10"/>
      <c r="CY63" s="6"/>
      <c r="CZ63" s="7"/>
      <c r="DA63" s="9"/>
      <c r="DB63" s="10"/>
      <c r="DC63" s="6"/>
      <c r="DD63" s="7"/>
      <c r="DE63" s="9"/>
      <c r="DF63" s="10"/>
      <c r="DG63" s="6"/>
      <c r="DH63" s="7"/>
      <c r="DI63" s="9"/>
      <c r="DJ63" s="10"/>
      <c r="DK63" s="6"/>
      <c r="DL63" s="7"/>
      <c r="DM63" s="9"/>
      <c r="DN63" s="10"/>
      <c r="DO63" s="6"/>
      <c r="DP63" s="7"/>
    </row>
    <row r="64" spans="1:120" ht="42.75" customHeight="1" x14ac:dyDescent="0.55000000000000004">
      <c r="A64" s="14">
        <v>61</v>
      </c>
      <c r="B64" s="6"/>
      <c r="C64" s="7"/>
      <c r="D64" s="9"/>
      <c r="E64" s="10"/>
      <c r="F64" s="6"/>
      <c r="G64" s="7"/>
      <c r="H64" s="9"/>
      <c r="I64" s="10"/>
      <c r="J64" s="6"/>
      <c r="K64" s="7"/>
      <c r="L64" s="9"/>
      <c r="M64" s="10"/>
      <c r="N64" s="6"/>
      <c r="O64" s="7"/>
      <c r="P64" s="9"/>
      <c r="Q64" s="10"/>
      <c r="R64" s="6"/>
      <c r="S64" s="7"/>
      <c r="T64" s="9"/>
      <c r="U64" s="10"/>
      <c r="V64" s="6"/>
      <c r="W64" s="7"/>
      <c r="X64" s="9"/>
      <c r="Y64" s="10"/>
      <c r="Z64" s="6"/>
      <c r="AA64" s="7"/>
      <c r="AB64" s="9"/>
      <c r="AC64" s="10"/>
      <c r="AD64" s="6"/>
      <c r="AE64" s="7"/>
      <c r="AF64" s="9"/>
      <c r="AG64" s="10"/>
      <c r="AH64" s="6"/>
      <c r="AI64" s="7"/>
      <c r="AJ64" s="9"/>
      <c r="AK64" s="10">
        <v>0.1</v>
      </c>
      <c r="AL64" s="6">
        <v>0.46</v>
      </c>
      <c r="AM64" s="7">
        <v>0.5</v>
      </c>
      <c r="AN64" s="9">
        <v>2.02</v>
      </c>
      <c r="AO64" s="10">
        <v>4.26</v>
      </c>
      <c r="AP64" s="6">
        <v>10.32</v>
      </c>
      <c r="AQ64" s="7">
        <v>10.08</v>
      </c>
      <c r="AR64" s="9">
        <v>20</v>
      </c>
      <c r="AS64" s="10">
        <v>21.13</v>
      </c>
      <c r="AT64" s="6">
        <v>70.03</v>
      </c>
      <c r="AU64" s="7">
        <v>23.52</v>
      </c>
      <c r="AV64" s="9">
        <v>150</v>
      </c>
      <c r="AW64" s="10">
        <v>150</v>
      </c>
      <c r="AX64" s="6">
        <v>150</v>
      </c>
      <c r="AY64" s="7"/>
      <c r="AZ64" s="9">
        <v>150</v>
      </c>
      <c r="BA64" s="10"/>
      <c r="BB64" s="6"/>
      <c r="BC64" s="7"/>
      <c r="BD64" s="9"/>
      <c r="BE64" s="10"/>
      <c r="BF64" s="6"/>
      <c r="BG64" s="7"/>
      <c r="BH64" s="9"/>
      <c r="BI64" s="10"/>
      <c r="BJ64" s="6"/>
      <c r="BK64" s="7"/>
      <c r="BL64" s="9"/>
      <c r="BM64" s="10"/>
      <c r="BN64" s="6"/>
      <c r="BO64" s="7"/>
      <c r="BP64" s="9"/>
      <c r="BQ64" s="10"/>
      <c r="BR64" s="6"/>
      <c r="BS64" s="7"/>
      <c r="BT64" s="9"/>
      <c r="BU64" s="10"/>
      <c r="BV64" s="6"/>
      <c r="BW64" s="7"/>
      <c r="BX64" s="9"/>
      <c r="BY64" s="10"/>
      <c r="BZ64" s="6"/>
      <c r="CA64" s="7"/>
      <c r="CB64" s="9"/>
      <c r="CC64" s="10"/>
      <c r="CD64" s="6"/>
      <c r="CE64" s="7"/>
      <c r="CF64" s="9"/>
      <c r="CG64" s="10"/>
      <c r="CH64" s="6"/>
      <c r="CI64" s="7"/>
      <c r="CJ64" s="9"/>
      <c r="CK64" s="10"/>
      <c r="CL64" s="6"/>
      <c r="CM64" s="7"/>
      <c r="CN64" s="9"/>
      <c r="CO64" s="10"/>
      <c r="CP64" s="6"/>
      <c r="CQ64" s="7"/>
      <c r="CR64" s="9"/>
      <c r="CS64" s="10"/>
      <c r="CT64" s="6"/>
      <c r="CU64" s="7"/>
      <c r="CV64" s="9"/>
      <c r="CW64" s="10"/>
      <c r="CX64" s="6"/>
      <c r="CY64" s="7"/>
      <c r="CZ64" s="9"/>
      <c r="DA64" s="10"/>
      <c r="DB64" s="6"/>
      <c r="DC64" s="7"/>
      <c r="DD64" s="9"/>
      <c r="DE64" s="10"/>
      <c r="DF64" s="6"/>
      <c r="DG64" s="7"/>
      <c r="DH64" s="9"/>
      <c r="DI64" s="10"/>
      <c r="DJ64" s="6"/>
      <c r="DK64" s="7"/>
      <c r="DL64" s="9"/>
      <c r="DM64" s="10"/>
      <c r="DN64" s="6"/>
      <c r="DO64" s="7"/>
      <c r="DP64" s="9"/>
    </row>
    <row r="65" spans="1:120" ht="42.75" customHeight="1" x14ac:dyDescent="0.55000000000000004">
      <c r="A65" s="15">
        <v>62</v>
      </c>
      <c r="B65" s="7"/>
      <c r="C65" s="9"/>
      <c r="D65" s="10"/>
      <c r="E65" s="6"/>
      <c r="F65" s="7"/>
      <c r="G65" s="9"/>
      <c r="H65" s="10"/>
      <c r="I65" s="6"/>
      <c r="J65" s="7"/>
      <c r="K65" s="9"/>
      <c r="L65" s="10"/>
      <c r="M65" s="6"/>
      <c r="N65" s="7"/>
      <c r="O65" s="9"/>
      <c r="P65" s="10"/>
      <c r="Q65" s="6"/>
      <c r="R65" s="7"/>
      <c r="S65" s="9"/>
      <c r="T65" s="10"/>
      <c r="U65" s="6"/>
      <c r="V65" s="7"/>
      <c r="W65" s="9"/>
      <c r="X65" s="10"/>
      <c r="Y65" s="6"/>
      <c r="Z65" s="7"/>
      <c r="AA65" s="9"/>
      <c r="AB65" s="10"/>
      <c r="AC65" s="6"/>
      <c r="AD65" s="7"/>
      <c r="AE65" s="9"/>
      <c r="AF65" s="10"/>
      <c r="AG65" s="6"/>
      <c r="AH65" s="7"/>
      <c r="AI65" s="9"/>
      <c r="AJ65" s="10"/>
      <c r="AK65" s="6"/>
      <c r="AL65" s="7">
        <v>0.4</v>
      </c>
      <c r="AM65" s="9">
        <v>0.51</v>
      </c>
      <c r="AN65" s="10">
        <v>1.18</v>
      </c>
      <c r="AO65" s="6">
        <v>3</v>
      </c>
      <c r="AP65" s="7">
        <v>10.050000000000001</v>
      </c>
      <c r="AQ65" s="9">
        <v>10.66</v>
      </c>
      <c r="AR65" s="10">
        <v>15.86</v>
      </c>
      <c r="AS65" s="6">
        <v>15.86</v>
      </c>
      <c r="AT65" s="7">
        <v>20.47</v>
      </c>
      <c r="AU65" s="9">
        <v>12.69</v>
      </c>
      <c r="AV65" s="10">
        <v>35.520000000000003</v>
      </c>
      <c r="AW65" s="6"/>
      <c r="AX65" s="7">
        <v>150</v>
      </c>
      <c r="AY65" s="9"/>
      <c r="AZ65" s="10"/>
      <c r="BA65" s="6"/>
      <c r="BB65" s="7"/>
      <c r="BC65" s="9"/>
      <c r="BD65" s="10"/>
      <c r="BE65" s="6"/>
      <c r="BF65" s="7"/>
      <c r="BG65" s="9"/>
      <c r="BH65" s="10"/>
      <c r="BI65" s="6"/>
      <c r="BJ65" s="7"/>
      <c r="BK65" s="9"/>
      <c r="BL65" s="10"/>
      <c r="BM65" s="6"/>
      <c r="BN65" s="7"/>
      <c r="BO65" s="9"/>
      <c r="BP65" s="10"/>
      <c r="BQ65" s="6"/>
      <c r="BR65" s="7"/>
      <c r="BS65" s="9"/>
      <c r="BT65" s="10"/>
      <c r="BU65" s="6"/>
      <c r="BV65" s="7"/>
      <c r="BW65" s="9"/>
      <c r="BX65" s="10"/>
      <c r="BY65" s="6"/>
      <c r="BZ65" s="7"/>
      <c r="CA65" s="9"/>
      <c r="CB65" s="10"/>
      <c r="CC65" s="6"/>
      <c r="CD65" s="7"/>
      <c r="CE65" s="9"/>
      <c r="CF65" s="10"/>
      <c r="CG65" s="6"/>
      <c r="CH65" s="7"/>
      <c r="CI65" s="9"/>
      <c r="CJ65" s="10"/>
      <c r="CK65" s="6"/>
      <c r="CL65" s="7"/>
      <c r="CM65" s="9"/>
      <c r="CN65" s="10"/>
      <c r="CO65" s="6"/>
      <c r="CP65" s="7"/>
      <c r="CQ65" s="9"/>
      <c r="CR65" s="10"/>
      <c r="CS65" s="6"/>
      <c r="CT65" s="7"/>
      <c r="CU65" s="9"/>
      <c r="CV65" s="10"/>
      <c r="CW65" s="6"/>
      <c r="CX65" s="7"/>
      <c r="CY65" s="9"/>
      <c r="CZ65" s="10"/>
      <c r="DA65" s="6"/>
      <c r="DB65" s="7"/>
      <c r="DC65" s="9"/>
      <c r="DD65" s="10"/>
      <c r="DE65" s="6"/>
      <c r="DF65" s="7"/>
      <c r="DG65" s="9"/>
      <c r="DH65" s="10"/>
      <c r="DI65" s="6"/>
      <c r="DJ65" s="7"/>
      <c r="DK65" s="9"/>
      <c r="DL65" s="10"/>
      <c r="DM65" s="6"/>
      <c r="DN65" s="7"/>
      <c r="DO65" s="9"/>
      <c r="DP65" s="10"/>
    </row>
    <row r="66" spans="1:120" ht="42.75" customHeight="1" x14ac:dyDescent="0.55000000000000004">
      <c r="A66" s="12">
        <v>63</v>
      </c>
      <c r="B66" s="9"/>
      <c r="C66" s="10"/>
      <c r="D66" s="6"/>
      <c r="E66" s="7"/>
      <c r="F66" s="9"/>
      <c r="G66" s="10"/>
      <c r="H66" s="6"/>
      <c r="I66" s="7"/>
      <c r="J66" s="9"/>
      <c r="K66" s="10"/>
      <c r="L66" s="6"/>
      <c r="M66" s="7"/>
      <c r="N66" s="9"/>
      <c r="O66" s="10"/>
      <c r="P66" s="6"/>
      <c r="Q66" s="7"/>
      <c r="R66" s="9"/>
      <c r="S66" s="10"/>
      <c r="T66" s="6"/>
      <c r="U66" s="7"/>
      <c r="V66" s="9"/>
      <c r="W66" s="10"/>
      <c r="X66" s="6"/>
      <c r="Y66" s="7"/>
      <c r="Z66" s="9"/>
      <c r="AA66" s="10"/>
      <c r="AB66" s="6"/>
      <c r="AC66" s="7"/>
      <c r="AD66" s="9"/>
      <c r="AE66" s="10"/>
      <c r="AF66" s="6"/>
      <c r="AG66" s="7"/>
      <c r="AH66" s="9"/>
      <c r="AI66" s="10"/>
      <c r="AJ66" s="6"/>
      <c r="AK66" s="7"/>
      <c r="AL66" s="9">
        <v>0.1</v>
      </c>
      <c r="AM66" s="10">
        <v>0.32</v>
      </c>
      <c r="AN66" s="6">
        <v>0.69</v>
      </c>
      <c r="AO66" s="7">
        <v>2.2400000000000002</v>
      </c>
      <c r="AP66" s="9">
        <v>10.029999999999999</v>
      </c>
      <c r="AQ66" s="10">
        <v>10.33</v>
      </c>
      <c r="AR66" s="6">
        <v>11.31</v>
      </c>
      <c r="AS66" s="7">
        <v>13.42</v>
      </c>
      <c r="AT66" s="9">
        <v>20.6</v>
      </c>
      <c r="AU66" s="10">
        <v>20.059999999999999</v>
      </c>
      <c r="AV66" s="6">
        <v>150</v>
      </c>
      <c r="AW66" s="7"/>
      <c r="AX66" s="9">
        <v>150</v>
      </c>
      <c r="AY66" s="10">
        <v>150</v>
      </c>
      <c r="AZ66" s="6">
        <v>150</v>
      </c>
      <c r="BA66" s="7"/>
      <c r="BB66" s="9"/>
      <c r="BC66" s="10"/>
      <c r="BD66" s="6"/>
      <c r="BE66" s="7"/>
      <c r="BF66" s="9"/>
      <c r="BG66" s="10"/>
      <c r="BH66" s="6"/>
      <c r="BI66" s="7"/>
      <c r="BJ66" s="9"/>
      <c r="BK66" s="10"/>
      <c r="BL66" s="6"/>
      <c r="BM66" s="7"/>
      <c r="BN66" s="9"/>
      <c r="BO66" s="10"/>
      <c r="BP66" s="6"/>
      <c r="BQ66" s="7"/>
      <c r="BR66" s="9"/>
      <c r="BS66" s="10"/>
      <c r="BT66" s="6"/>
      <c r="BU66" s="7"/>
      <c r="BV66" s="9"/>
      <c r="BW66" s="10"/>
      <c r="BX66" s="6"/>
      <c r="BY66" s="7"/>
      <c r="BZ66" s="9"/>
      <c r="CA66" s="10"/>
      <c r="CB66" s="6"/>
      <c r="CC66" s="7"/>
      <c r="CD66" s="9"/>
      <c r="CE66" s="10"/>
      <c r="CF66" s="6"/>
      <c r="CG66" s="7"/>
      <c r="CH66" s="9"/>
      <c r="CI66" s="10"/>
      <c r="CJ66" s="6"/>
      <c r="CK66" s="7"/>
      <c r="CL66" s="9"/>
      <c r="CM66" s="10"/>
      <c r="CN66" s="6"/>
      <c r="CO66" s="7"/>
      <c r="CP66" s="9"/>
      <c r="CQ66" s="10"/>
      <c r="CR66" s="6"/>
      <c r="CS66" s="7"/>
      <c r="CT66" s="9"/>
      <c r="CU66" s="10"/>
      <c r="CV66" s="6"/>
      <c r="CW66" s="7"/>
      <c r="CX66" s="9"/>
      <c r="CY66" s="10"/>
      <c r="CZ66" s="6"/>
      <c r="DA66" s="7"/>
      <c r="DB66" s="9"/>
      <c r="DC66" s="10"/>
      <c r="DD66" s="6"/>
      <c r="DE66" s="7"/>
      <c r="DF66" s="9"/>
      <c r="DG66" s="10"/>
      <c r="DH66" s="6"/>
      <c r="DI66" s="7"/>
      <c r="DJ66" s="9"/>
      <c r="DK66" s="10"/>
      <c r="DL66" s="6"/>
      <c r="DM66" s="7"/>
      <c r="DN66" s="9"/>
      <c r="DO66" s="10"/>
      <c r="DP66" s="6"/>
    </row>
    <row r="67" spans="1:120" ht="42.75" customHeight="1" x14ac:dyDescent="0.55000000000000004">
      <c r="A67" s="13">
        <v>64</v>
      </c>
      <c r="B67" s="10"/>
      <c r="C67" s="6"/>
      <c r="D67" s="7"/>
      <c r="E67" s="9"/>
      <c r="F67" s="10"/>
      <c r="G67" s="6"/>
      <c r="H67" s="7"/>
      <c r="I67" s="9"/>
      <c r="J67" s="10"/>
      <c r="K67" s="6"/>
      <c r="L67" s="7"/>
      <c r="M67" s="9"/>
      <c r="N67" s="10"/>
      <c r="O67" s="6"/>
      <c r="P67" s="7"/>
      <c r="Q67" s="9"/>
      <c r="R67" s="10"/>
      <c r="S67" s="6"/>
      <c r="T67" s="7"/>
      <c r="U67" s="9"/>
      <c r="V67" s="10"/>
      <c r="W67" s="6"/>
      <c r="X67" s="7"/>
      <c r="Y67" s="9"/>
      <c r="Z67" s="10"/>
      <c r="AA67" s="6"/>
      <c r="AB67" s="7"/>
      <c r="AC67" s="9"/>
      <c r="AD67" s="10"/>
      <c r="AE67" s="6"/>
      <c r="AF67" s="7"/>
      <c r="AG67" s="9"/>
      <c r="AH67" s="10"/>
      <c r="AI67" s="6"/>
      <c r="AJ67" s="7"/>
      <c r="AK67" s="9"/>
      <c r="AL67" s="10"/>
      <c r="AM67" s="6">
        <v>0.37</v>
      </c>
      <c r="AN67" s="7">
        <v>0.5</v>
      </c>
      <c r="AO67" s="9">
        <v>1.8</v>
      </c>
      <c r="AP67" s="10">
        <v>6</v>
      </c>
      <c r="AQ67" s="6">
        <v>9.1999999999999993</v>
      </c>
      <c r="AR67" s="7">
        <v>10.42</v>
      </c>
      <c r="AS67" s="9">
        <v>10.71</v>
      </c>
      <c r="AT67" s="10">
        <v>15.68</v>
      </c>
      <c r="AU67" s="6">
        <v>14.66</v>
      </c>
      <c r="AV67" s="7">
        <v>23.8</v>
      </c>
      <c r="AW67" s="9"/>
      <c r="AX67" s="10"/>
      <c r="AY67" s="6"/>
      <c r="AZ67" s="7">
        <v>150</v>
      </c>
      <c r="BA67" s="9"/>
      <c r="BB67" s="10"/>
      <c r="BC67" s="6"/>
      <c r="BD67" s="7"/>
      <c r="BE67" s="9"/>
      <c r="BF67" s="10"/>
      <c r="BG67" s="6"/>
      <c r="BH67" s="7"/>
      <c r="BI67" s="9"/>
      <c r="BJ67" s="10"/>
      <c r="BK67" s="6"/>
      <c r="BL67" s="7"/>
      <c r="BM67" s="9"/>
      <c r="BN67" s="10"/>
      <c r="BO67" s="6"/>
      <c r="BP67" s="7"/>
      <c r="BQ67" s="9"/>
      <c r="BR67" s="10"/>
      <c r="BS67" s="6"/>
      <c r="BT67" s="7"/>
      <c r="BU67" s="9"/>
      <c r="BV67" s="10"/>
      <c r="BW67" s="6"/>
      <c r="BX67" s="7"/>
      <c r="BY67" s="9"/>
      <c r="BZ67" s="10"/>
      <c r="CA67" s="6"/>
      <c r="CB67" s="7"/>
      <c r="CC67" s="9"/>
      <c r="CD67" s="10"/>
      <c r="CE67" s="6"/>
      <c r="CF67" s="7"/>
      <c r="CG67" s="9"/>
      <c r="CH67" s="10"/>
      <c r="CI67" s="6"/>
      <c r="CJ67" s="7"/>
      <c r="CK67" s="9"/>
      <c r="CL67" s="10"/>
      <c r="CM67" s="6"/>
      <c r="CN67" s="7"/>
      <c r="CO67" s="9"/>
      <c r="CP67" s="10"/>
      <c r="CQ67" s="6"/>
      <c r="CR67" s="7"/>
      <c r="CS67" s="9"/>
      <c r="CT67" s="10"/>
      <c r="CU67" s="6"/>
      <c r="CV67" s="7"/>
      <c r="CW67" s="9"/>
      <c r="CX67" s="10"/>
      <c r="CY67" s="6"/>
      <c r="CZ67" s="7"/>
      <c r="DA67" s="9"/>
      <c r="DB67" s="10"/>
      <c r="DC67" s="6"/>
      <c r="DD67" s="7"/>
      <c r="DE67" s="9"/>
      <c r="DF67" s="10"/>
      <c r="DG67" s="6"/>
      <c r="DH67" s="7"/>
      <c r="DI67" s="9"/>
      <c r="DJ67" s="10"/>
      <c r="DK67" s="6"/>
      <c r="DL67" s="7"/>
      <c r="DM67" s="9"/>
      <c r="DN67" s="10"/>
      <c r="DO67" s="6"/>
      <c r="DP67" s="7"/>
    </row>
    <row r="68" spans="1:120" ht="42.75" customHeight="1" x14ac:dyDescent="0.55000000000000004">
      <c r="A68" s="14">
        <v>65</v>
      </c>
      <c r="B68" s="6"/>
      <c r="C68" s="7"/>
      <c r="D68" s="9"/>
      <c r="E68" s="10"/>
      <c r="F68" s="6"/>
      <c r="G68" s="7"/>
      <c r="H68" s="9"/>
      <c r="I68" s="10"/>
      <c r="J68" s="6"/>
      <c r="K68" s="7"/>
      <c r="L68" s="9"/>
      <c r="M68" s="10"/>
      <c r="N68" s="6"/>
      <c r="O68" s="7"/>
      <c r="P68" s="9"/>
      <c r="Q68" s="10"/>
      <c r="R68" s="6"/>
      <c r="S68" s="7"/>
      <c r="T68" s="9"/>
      <c r="U68" s="10"/>
      <c r="V68" s="6"/>
      <c r="W68" s="7"/>
      <c r="X68" s="9"/>
      <c r="Y68" s="10"/>
      <c r="Z68" s="6"/>
      <c r="AA68" s="7"/>
      <c r="AB68" s="9"/>
      <c r="AC68" s="10"/>
      <c r="AD68" s="6"/>
      <c r="AE68" s="7"/>
      <c r="AF68" s="9"/>
      <c r="AG68" s="10"/>
      <c r="AH68" s="6"/>
      <c r="AI68" s="7"/>
      <c r="AJ68" s="9"/>
      <c r="AK68" s="10"/>
      <c r="AL68" s="6"/>
      <c r="AM68" s="7"/>
      <c r="AN68" s="9">
        <v>0.3</v>
      </c>
      <c r="AO68" s="10">
        <v>0.6</v>
      </c>
      <c r="AP68" s="6">
        <v>2</v>
      </c>
      <c r="AQ68" s="7">
        <v>3</v>
      </c>
      <c r="AR68" s="9">
        <v>10.02</v>
      </c>
      <c r="AS68" s="10">
        <v>8.6</v>
      </c>
      <c r="AT68" s="6">
        <v>11.81</v>
      </c>
      <c r="AU68" s="7">
        <v>11.7</v>
      </c>
      <c r="AV68" s="9">
        <v>38.71</v>
      </c>
      <c r="AW68" s="10"/>
      <c r="AX68" s="6">
        <v>150</v>
      </c>
      <c r="AY68" s="7"/>
      <c r="AZ68" s="9">
        <v>150</v>
      </c>
      <c r="BA68" s="10"/>
      <c r="BB68" s="6"/>
      <c r="BC68" s="7"/>
      <c r="BD68" s="9"/>
      <c r="BE68" s="10"/>
      <c r="BF68" s="6"/>
      <c r="BG68" s="7"/>
      <c r="BH68" s="9"/>
      <c r="BI68" s="10"/>
      <c r="BJ68" s="6"/>
      <c r="BK68" s="7"/>
      <c r="BL68" s="9"/>
      <c r="BM68" s="10"/>
      <c r="BN68" s="6"/>
      <c r="BO68" s="7"/>
      <c r="BP68" s="9"/>
      <c r="BQ68" s="10"/>
      <c r="BR68" s="6"/>
      <c r="BS68" s="7"/>
      <c r="BT68" s="9"/>
      <c r="BU68" s="10"/>
      <c r="BV68" s="6"/>
      <c r="BW68" s="7"/>
      <c r="BX68" s="9"/>
      <c r="BY68" s="10"/>
      <c r="BZ68" s="6"/>
      <c r="CA68" s="7"/>
      <c r="CB68" s="9"/>
      <c r="CC68" s="10"/>
      <c r="CD68" s="6"/>
      <c r="CE68" s="7"/>
      <c r="CF68" s="9"/>
      <c r="CG68" s="10"/>
      <c r="CH68" s="6"/>
      <c r="CI68" s="7"/>
      <c r="CJ68" s="9"/>
      <c r="CK68" s="10"/>
      <c r="CL68" s="6"/>
      <c r="CM68" s="7"/>
      <c r="CN68" s="9"/>
      <c r="CO68" s="10"/>
      <c r="CP68" s="6"/>
      <c r="CQ68" s="7"/>
      <c r="CR68" s="9"/>
      <c r="CS68" s="10"/>
      <c r="CT68" s="6"/>
      <c r="CU68" s="7"/>
      <c r="CV68" s="9"/>
      <c r="CW68" s="10"/>
      <c r="CX68" s="6"/>
      <c r="CY68" s="7"/>
      <c r="CZ68" s="9"/>
      <c r="DA68" s="10"/>
      <c r="DB68" s="6"/>
      <c r="DC68" s="7"/>
      <c r="DD68" s="9"/>
      <c r="DE68" s="10"/>
      <c r="DF68" s="6"/>
      <c r="DG68" s="7"/>
      <c r="DH68" s="9"/>
      <c r="DI68" s="10"/>
      <c r="DJ68" s="6"/>
      <c r="DK68" s="7"/>
      <c r="DL68" s="9"/>
      <c r="DM68" s="10"/>
      <c r="DN68" s="6"/>
      <c r="DO68" s="7"/>
      <c r="DP68" s="9"/>
    </row>
    <row r="69" spans="1:120" ht="42.75" customHeight="1" x14ac:dyDescent="0.55000000000000004">
      <c r="A69" s="15">
        <v>66</v>
      </c>
      <c r="B69" s="7"/>
      <c r="C69" s="9"/>
      <c r="D69" s="10"/>
      <c r="E69" s="6"/>
      <c r="F69" s="7"/>
      <c r="G69" s="9"/>
      <c r="H69" s="10"/>
      <c r="I69" s="6"/>
      <c r="J69" s="7"/>
      <c r="K69" s="9"/>
      <c r="L69" s="10"/>
      <c r="M69" s="6"/>
      <c r="N69" s="7"/>
      <c r="O69" s="9"/>
      <c r="P69" s="10"/>
      <c r="Q69" s="6"/>
      <c r="R69" s="7"/>
      <c r="S69" s="9"/>
      <c r="T69" s="10"/>
      <c r="U69" s="6"/>
      <c r="V69" s="7"/>
      <c r="W69" s="9"/>
      <c r="X69" s="10"/>
      <c r="Y69" s="6"/>
      <c r="Z69" s="7"/>
      <c r="AA69" s="9"/>
      <c r="AB69" s="10"/>
      <c r="AC69" s="6"/>
      <c r="AD69" s="7"/>
      <c r="AE69" s="9"/>
      <c r="AF69" s="10"/>
      <c r="AG69" s="6"/>
      <c r="AH69" s="7"/>
      <c r="AI69" s="9"/>
      <c r="AJ69" s="10"/>
      <c r="AK69" s="6"/>
      <c r="AL69" s="7"/>
      <c r="AM69" s="9"/>
      <c r="AN69" s="10">
        <v>0.2</v>
      </c>
      <c r="AO69" s="6">
        <v>0.5</v>
      </c>
      <c r="AP69" s="7">
        <v>1.5</v>
      </c>
      <c r="AQ69" s="9">
        <v>1.93</v>
      </c>
      <c r="AR69" s="10">
        <v>5.3</v>
      </c>
      <c r="AS69" s="6">
        <v>9.1999999999999993</v>
      </c>
      <c r="AT69" s="7">
        <v>10.210000000000001</v>
      </c>
      <c r="AU69" s="9">
        <v>10.42</v>
      </c>
      <c r="AV69" s="10">
        <v>20.09</v>
      </c>
      <c r="AW69" s="6"/>
      <c r="AX69" s="7"/>
      <c r="AY69" s="9"/>
      <c r="AZ69" s="10">
        <v>150</v>
      </c>
      <c r="BA69" s="6"/>
      <c r="BB69" s="7"/>
      <c r="BC69" s="9"/>
      <c r="BD69" s="10"/>
      <c r="BE69" s="6"/>
      <c r="BF69" s="7"/>
      <c r="BG69" s="9"/>
      <c r="BH69" s="10"/>
      <c r="BI69" s="6"/>
      <c r="BJ69" s="7"/>
      <c r="BK69" s="9"/>
      <c r="BL69" s="10"/>
      <c r="BM69" s="6"/>
      <c r="BN69" s="7"/>
      <c r="BO69" s="9"/>
      <c r="BP69" s="10"/>
      <c r="BQ69" s="6"/>
      <c r="BR69" s="7"/>
      <c r="BS69" s="9"/>
      <c r="BT69" s="10"/>
      <c r="BU69" s="6"/>
      <c r="BV69" s="7"/>
      <c r="BW69" s="9"/>
      <c r="BX69" s="10"/>
      <c r="BY69" s="6"/>
      <c r="BZ69" s="7"/>
      <c r="CA69" s="9"/>
      <c r="CB69" s="10"/>
      <c r="CC69" s="6"/>
      <c r="CD69" s="7"/>
      <c r="CE69" s="9"/>
      <c r="CF69" s="10"/>
      <c r="CG69" s="6"/>
      <c r="CH69" s="7"/>
      <c r="CI69" s="9"/>
      <c r="CJ69" s="10"/>
      <c r="CK69" s="6"/>
      <c r="CL69" s="7"/>
      <c r="CM69" s="9"/>
      <c r="CN69" s="10"/>
      <c r="CO69" s="6"/>
      <c r="CP69" s="7"/>
      <c r="CQ69" s="9"/>
      <c r="CR69" s="10"/>
      <c r="CS69" s="6"/>
      <c r="CT69" s="7"/>
      <c r="CU69" s="9"/>
      <c r="CV69" s="10"/>
      <c r="CW69" s="6"/>
      <c r="CX69" s="7"/>
      <c r="CY69" s="9"/>
      <c r="CZ69" s="10"/>
      <c r="DA69" s="6"/>
      <c r="DB69" s="7"/>
      <c r="DC69" s="9"/>
      <c r="DD69" s="10"/>
      <c r="DE69" s="6"/>
      <c r="DF69" s="7"/>
      <c r="DG69" s="9"/>
      <c r="DH69" s="10"/>
      <c r="DI69" s="6"/>
      <c r="DJ69" s="7"/>
      <c r="DK69" s="9"/>
      <c r="DL69" s="10"/>
      <c r="DM69" s="6"/>
      <c r="DN69" s="7"/>
      <c r="DO69" s="9"/>
      <c r="DP69" s="10"/>
    </row>
    <row r="70" spans="1:120" ht="42.75" customHeight="1" x14ac:dyDescent="0.55000000000000004">
      <c r="A70" s="12">
        <v>67</v>
      </c>
      <c r="B70" s="9"/>
      <c r="C70" s="10"/>
      <c r="D70" s="6"/>
      <c r="E70" s="7"/>
      <c r="F70" s="9"/>
      <c r="G70" s="10"/>
      <c r="H70" s="6"/>
      <c r="I70" s="7"/>
      <c r="J70" s="9"/>
      <c r="K70" s="10"/>
      <c r="L70" s="6"/>
      <c r="M70" s="7"/>
      <c r="N70" s="9"/>
      <c r="O70" s="10"/>
      <c r="P70" s="6"/>
      <c r="Q70" s="7"/>
      <c r="R70" s="9"/>
      <c r="S70" s="10"/>
      <c r="T70" s="6"/>
      <c r="U70" s="7"/>
      <c r="V70" s="9"/>
      <c r="W70" s="10"/>
      <c r="X70" s="6"/>
      <c r="Y70" s="7"/>
      <c r="Z70" s="9"/>
      <c r="AA70" s="10"/>
      <c r="AB70" s="6"/>
      <c r="AC70" s="7"/>
      <c r="AD70" s="9"/>
      <c r="AE70" s="10"/>
      <c r="AF70" s="6"/>
      <c r="AG70" s="7"/>
      <c r="AH70" s="9"/>
      <c r="AI70" s="10"/>
      <c r="AJ70" s="6"/>
      <c r="AK70" s="7"/>
      <c r="AL70" s="9"/>
      <c r="AM70" s="10"/>
      <c r="AN70" s="6"/>
      <c r="AO70" s="7">
        <v>0.3</v>
      </c>
      <c r="AP70" s="9">
        <v>0.8</v>
      </c>
      <c r="AQ70" s="10">
        <v>1.9</v>
      </c>
      <c r="AR70" s="6">
        <v>3</v>
      </c>
      <c r="AS70" s="7">
        <v>2.9</v>
      </c>
      <c r="AT70" s="9">
        <v>10.130000000000001</v>
      </c>
      <c r="AU70" s="10">
        <v>10.31</v>
      </c>
      <c r="AV70" s="6">
        <v>20.239999999999998</v>
      </c>
      <c r="AW70" s="7"/>
      <c r="AX70" s="9"/>
      <c r="AY70" s="10"/>
      <c r="AZ70" s="6">
        <v>150</v>
      </c>
      <c r="BA70" s="7"/>
      <c r="BB70" s="9">
        <v>150</v>
      </c>
      <c r="BC70" s="10"/>
      <c r="BD70" s="6"/>
      <c r="BE70" s="7"/>
      <c r="BF70" s="9"/>
      <c r="BG70" s="10"/>
      <c r="BH70" s="6"/>
      <c r="BI70" s="7"/>
      <c r="BJ70" s="9"/>
      <c r="BK70" s="10"/>
      <c r="BL70" s="6"/>
      <c r="BM70" s="7"/>
      <c r="BN70" s="9"/>
      <c r="BO70" s="10"/>
      <c r="BP70" s="6"/>
      <c r="BQ70" s="7"/>
      <c r="BR70" s="9"/>
      <c r="BS70" s="10"/>
      <c r="BT70" s="6"/>
      <c r="BU70" s="7"/>
      <c r="BV70" s="9"/>
      <c r="BW70" s="10"/>
      <c r="BX70" s="6"/>
      <c r="BY70" s="7"/>
      <c r="BZ70" s="9"/>
      <c r="CA70" s="10"/>
      <c r="CB70" s="6"/>
      <c r="CC70" s="7"/>
      <c r="CD70" s="9"/>
      <c r="CE70" s="10"/>
      <c r="CF70" s="6"/>
      <c r="CG70" s="7"/>
      <c r="CH70" s="9"/>
      <c r="CI70" s="10"/>
      <c r="CJ70" s="6"/>
      <c r="CK70" s="7"/>
      <c r="CL70" s="9"/>
      <c r="CM70" s="10"/>
      <c r="CN70" s="6"/>
      <c r="CO70" s="7"/>
      <c r="CP70" s="9"/>
      <c r="CQ70" s="10"/>
      <c r="CR70" s="6"/>
      <c r="CS70" s="7"/>
      <c r="CT70" s="9"/>
      <c r="CU70" s="10"/>
      <c r="CV70" s="6"/>
      <c r="CW70" s="7"/>
      <c r="CX70" s="9"/>
      <c r="CY70" s="10"/>
      <c r="CZ70" s="6"/>
      <c r="DA70" s="7"/>
      <c r="DB70" s="9"/>
      <c r="DC70" s="10"/>
      <c r="DD70" s="6"/>
      <c r="DE70" s="7"/>
      <c r="DF70" s="9"/>
      <c r="DG70" s="10"/>
      <c r="DH70" s="6"/>
      <c r="DI70" s="7"/>
      <c r="DJ70" s="9"/>
      <c r="DK70" s="10"/>
      <c r="DL70" s="6"/>
      <c r="DM70" s="7"/>
      <c r="DN70" s="9"/>
      <c r="DO70" s="10"/>
      <c r="DP70" s="6"/>
    </row>
    <row r="71" spans="1:120" ht="42.75" customHeight="1" x14ac:dyDescent="0.55000000000000004">
      <c r="A71" s="13">
        <v>68</v>
      </c>
      <c r="B71" s="10"/>
      <c r="C71" s="6"/>
      <c r="D71" s="7"/>
      <c r="E71" s="9"/>
      <c r="F71" s="10"/>
      <c r="G71" s="6"/>
      <c r="H71" s="7"/>
      <c r="I71" s="9"/>
      <c r="J71" s="10"/>
      <c r="K71" s="6"/>
      <c r="L71" s="7"/>
      <c r="M71" s="9"/>
      <c r="N71" s="10"/>
      <c r="O71" s="6"/>
      <c r="P71" s="7"/>
      <c r="Q71" s="9"/>
      <c r="R71" s="10"/>
      <c r="S71" s="6"/>
      <c r="T71" s="7"/>
      <c r="U71" s="9"/>
      <c r="V71" s="10"/>
      <c r="W71" s="6"/>
      <c r="X71" s="7"/>
      <c r="Y71" s="9"/>
      <c r="Z71" s="10"/>
      <c r="AA71" s="6"/>
      <c r="AB71" s="7"/>
      <c r="AC71" s="9"/>
      <c r="AD71" s="10"/>
      <c r="AE71" s="6"/>
      <c r="AF71" s="7"/>
      <c r="AG71" s="9"/>
      <c r="AH71" s="10"/>
      <c r="AI71" s="6"/>
      <c r="AJ71" s="7"/>
      <c r="AK71" s="9"/>
      <c r="AL71" s="10"/>
      <c r="AM71" s="6"/>
      <c r="AN71" s="7"/>
      <c r="AO71" s="9">
        <v>0.2</v>
      </c>
      <c r="AP71" s="10">
        <v>0.6</v>
      </c>
      <c r="AQ71" s="6">
        <v>1.7</v>
      </c>
      <c r="AR71" s="7">
        <v>2</v>
      </c>
      <c r="AS71" s="9">
        <v>2.9</v>
      </c>
      <c r="AT71" s="10">
        <v>8.0500000000000007</v>
      </c>
      <c r="AU71" s="6">
        <v>10.14</v>
      </c>
      <c r="AV71" s="7">
        <v>14.07</v>
      </c>
      <c r="AW71" s="9"/>
      <c r="AX71" s="10"/>
      <c r="AY71" s="6"/>
      <c r="AZ71" s="7">
        <v>150</v>
      </c>
      <c r="BA71" s="9"/>
      <c r="BB71" s="10"/>
      <c r="BC71" s="6"/>
      <c r="BD71" s="7"/>
      <c r="BE71" s="9"/>
      <c r="BF71" s="10"/>
      <c r="BG71" s="6"/>
      <c r="BH71" s="7"/>
      <c r="BI71" s="9"/>
      <c r="BJ71" s="10"/>
      <c r="BK71" s="6"/>
      <c r="BL71" s="7"/>
      <c r="BM71" s="9"/>
      <c r="BN71" s="10"/>
      <c r="BO71" s="6"/>
      <c r="BP71" s="7"/>
      <c r="BQ71" s="9"/>
      <c r="BR71" s="10"/>
      <c r="BS71" s="6"/>
      <c r="BT71" s="7"/>
      <c r="BU71" s="9"/>
      <c r="BV71" s="10"/>
      <c r="BW71" s="6"/>
      <c r="BX71" s="7"/>
      <c r="BY71" s="9"/>
      <c r="BZ71" s="10"/>
      <c r="CA71" s="6"/>
      <c r="CB71" s="7"/>
      <c r="CC71" s="9"/>
      <c r="CD71" s="10"/>
      <c r="CE71" s="6"/>
      <c r="CF71" s="7"/>
      <c r="CG71" s="9"/>
      <c r="CH71" s="10"/>
      <c r="CI71" s="6"/>
      <c r="CJ71" s="7"/>
      <c r="CK71" s="9"/>
      <c r="CL71" s="10"/>
      <c r="CM71" s="6"/>
      <c r="CN71" s="7"/>
      <c r="CO71" s="9"/>
      <c r="CP71" s="10"/>
      <c r="CQ71" s="6"/>
      <c r="CR71" s="7"/>
      <c r="CS71" s="9"/>
      <c r="CT71" s="10"/>
      <c r="CU71" s="6"/>
      <c r="CV71" s="7"/>
      <c r="CW71" s="9"/>
      <c r="CX71" s="10"/>
      <c r="CY71" s="6"/>
      <c r="CZ71" s="7"/>
      <c r="DA71" s="9"/>
      <c r="DB71" s="10"/>
      <c r="DC71" s="6"/>
      <c r="DD71" s="7"/>
      <c r="DE71" s="9"/>
      <c r="DF71" s="10"/>
      <c r="DG71" s="6"/>
      <c r="DH71" s="7"/>
      <c r="DI71" s="9"/>
      <c r="DJ71" s="10"/>
      <c r="DK71" s="6"/>
      <c r="DL71" s="7"/>
      <c r="DM71" s="9"/>
      <c r="DN71" s="10"/>
      <c r="DO71" s="6"/>
      <c r="DP71" s="7"/>
    </row>
    <row r="72" spans="1:120" ht="42.75" customHeight="1" x14ac:dyDescent="0.55000000000000004">
      <c r="A72" s="14">
        <v>69</v>
      </c>
      <c r="B72" s="6"/>
      <c r="C72" s="7"/>
      <c r="D72" s="9"/>
      <c r="E72" s="10"/>
      <c r="F72" s="6"/>
      <c r="G72" s="7"/>
      <c r="H72" s="9"/>
      <c r="I72" s="10"/>
      <c r="J72" s="6"/>
      <c r="K72" s="7"/>
      <c r="L72" s="9"/>
      <c r="M72" s="10"/>
      <c r="N72" s="6"/>
      <c r="O72" s="7"/>
      <c r="P72" s="9"/>
      <c r="Q72" s="10"/>
      <c r="R72" s="6"/>
      <c r="S72" s="7"/>
      <c r="T72" s="9"/>
      <c r="U72" s="10"/>
      <c r="V72" s="6"/>
      <c r="W72" s="7"/>
      <c r="X72" s="9"/>
      <c r="Y72" s="10"/>
      <c r="Z72" s="6"/>
      <c r="AA72" s="7"/>
      <c r="AB72" s="9"/>
      <c r="AC72" s="10"/>
      <c r="AD72" s="6"/>
      <c r="AE72" s="7"/>
      <c r="AF72" s="9"/>
      <c r="AG72" s="10"/>
      <c r="AH72" s="6"/>
      <c r="AI72" s="7"/>
      <c r="AJ72" s="9"/>
      <c r="AK72" s="10"/>
      <c r="AL72" s="6"/>
      <c r="AM72" s="7"/>
      <c r="AN72" s="9"/>
      <c r="AO72" s="10"/>
      <c r="AP72" s="6">
        <v>0.3</v>
      </c>
      <c r="AQ72" s="7">
        <v>0.8</v>
      </c>
      <c r="AR72" s="9">
        <v>1.5</v>
      </c>
      <c r="AS72" s="10">
        <v>1.7</v>
      </c>
      <c r="AT72" s="6">
        <v>5.36</v>
      </c>
      <c r="AU72" s="7">
        <v>9.9499999999999993</v>
      </c>
      <c r="AV72" s="9">
        <v>11.84</v>
      </c>
      <c r="AW72" s="10"/>
      <c r="AX72" s="6"/>
      <c r="AY72" s="7"/>
      <c r="AZ72" s="9">
        <v>150</v>
      </c>
      <c r="BA72" s="10">
        <v>150</v>
      </c>
      <c r="BB72" s="6">
        <v>150</v>
      </c>
      <c r="BC72" s="7"/>
      <c r="BD72" s="9">
        <v>150</v>
      </c>
      <c r="BE72" s="10"/>
      <c r="BF72" s="6"/>
      <c r="BG72" s="7"/>
      <c r="BH72" s="9"/>
      <c r="BI72" s="10"/>
      <c r="BJ72" s="6"/>
      <c r="BK72" s="7"/>
      <c r="BL72" s="9"/>
      <c r="BM72" s="10"/>
      <c r="BN72" s="6"/>
      <c r="BO72" s="7"/>
      <c r="BP72" s="9"/>
      <c r="BQ72" s="10"/>
      <c r="BR72" s="6"/>
      <c r="BS72" s="7"/>
      <c r="BT72" s="9"/>
      <c r="BU72" s="10"/>
      <c r="BV72" s="6"/>
      <c r="BW72" s="7"/>
      <c r="BX72" s="9"/>
      <c r="BY72" s="10"/>
      <c r="BZ72" s="6"/>
      <c r="CA72" s="7"/>
      <c r="CB72" s="9"/>
      <c r="CC72" s="10"/>
      <c r="CD72" s="6"/>
      <c r="CE72" s="7"/>
      <c r="CF72" s="9"/>
      <c r="CG72" s="10"/>
      <c r="CH72" s="6"/>
      <c r="CI72" s="7"/>
      <c r="CJ72" s="9"/>
      <c r="CK72" s="10"/>
      <c r="CL72" s="6"/>
      <c r="CM72" s="7"/>
      <c r="CN72" s="9"/>
      <c r="CO72" s="10"/>
      <c r="CP72" s="6"/>
      <c r="CQ72" s="7"/>
      <c r="CR72" s="9"/>
      <c r="CS72" s="10"/>
      <c r="CT72" s="6"/>
      <c r="CU72" s="7"/>
      <c r="CV72" s="9"/>
      <c r="CW72" s="10"/>
      <c r="CX72" s="6"/>
      <c r="CY72" s="7"/>
      <c r="CZ72" s="9"/>
      <c r="DA72" s="10"/>
      <c r="DB72" s="6"/>
      <c r="DC72" s="7"/>
      <c r="DD72" s="9"/>
      <c r="DE72" s="10"/>
      <c r="DF72" s="6"/>
      <c r="DG72" s="7"/>
      <c r="DH72" s="9"/>
      <c r="DI72" s="10"/>
      <c r="DJ72" s="6"/>
      <c r="DK72" s="7"/>
      <c r="DL72" s="9"/>
      <c r="DM72" s="10"/>
      <c r="DN72" s="6"/>
      <c r="DO72" s="7"/>
      <c r="DP72" s="9"/>
    </row>
    <row r="73" spans="1:120" ht="42.75" customHeight="1" x14ac:dyDescent="0.55000000000000004">
      <c r="A73" s="15">
        <v>70</v>
      </c>
      <c r="B73" s="7"/>
      <c r="C73" s="9"/>
      <c r="D73" s="10"/>
      <c r="E73" s="6"/>
      <c r="F73" s="7"/>
      <c r="G73" s="9"/>
      <c r="H73" s="10"/>
      <c r="I73" s="6"/>
      <c r="J73" s="7"/>
      <c r="K73" s="9"/>
      <c r="L73" s="10"/>
      <c r="M73" s="6"/>
      <c r="N73" s="7"/>
      <c r="O73" s="9"/>
      <c r="P73" s="10"/>
      <c r="Q73" s="6"/>
      <c r="R73" s="7"/>
      <c r="S73" s="9"/>
      <c r="T73" s="10"/>
      <c r="U73" s="6"/>
      <c r="V73" s="7"/>
      <c r="W73" s="9"/>
      <c r="X73" s="10"/>
      <c r="Y73" s="6"/>
      <c r="Z73" s="7"/>
      <c r="AA73" s="9"/>
      <c r="AB73" s="10"/>
      <c r="AC73" s="6"/>
      <c r="AD73" s="7"/>
      <c r="AE73" s="9"/>
      <c r="AF73" s="10"/>
      <c r="AG73" s="6"/>
      <c r="AH73" s="7"/>
      <c r="AI73" s="9"/>
      <c r="AJ73" s="10"/>
      <c r="AK73" s="6"/>
      <c r="AL73" s="7"/>
      <c r="AM73" s="9"/>
      <c r="AN73" s="10"/>
      <c r="AO73" s="6"/>
      <c r="AP73" s="7"/>
      <c r="AQ73" s="9">
        <v>0.6</v>
      </c>
      <c r="AR73" s="10">
        <v>1</v>
      </c>
      <c r="AS73" s="6">
        <v>1.5</v>
      </c>
      <c r="AT73" s="7">
        <v>7.4</v>
      </c>
      <c r="AU73" s="9">
        <v>6.86</v>
      </c>
      <c r="AV73" s="10">
        <v>10.56</v>
      </c>
      <c r="AW73" s="6"/>
      <c r="AX73" s="7"/>
      <c r="AY73" s="9"/>
      <c r="AZ73" s="10"/>
      <c r="BA73" s="6"/>
      <c r="BB73" s="7">
        <v>150</v>
      </c>
      <c r="BC73" s="9"/>
      <c r="BD73" s="10"/>
      <c r="BE73" s="6"/>
      <c r="BF73" s="7"/>
      <c r="BG73" s="9"/>
      <c r="BH73" s="10"/>
      <c r="BI73" s="6"/>
      <c r="BJ73" s="7"/>
      <c r="BK73" s="9"/>
      <c r="BL73" s="10"/>
      <c r="BM73" s="6"/>
      <c r="BN73" s="7"/>
      <c r="BO73" s="9"/>
      <c r="BP73" s="10"/>
      <c r="BQ73" s="6"/>
      <c r="BR73" s="7"/>
      <c r="BS73" s="9"/>
      <c r="BT73" s="10"/>
      <c r="BU73" s="6"/>
      <c r="BV73" s="7"/>
      <c r="BW73" s="9"/>
      <c r="BX73" s="10"/>
      <c r="BY73" s="6"/>
      <c r="BZ73" s="7"/>
      <c r="CA73" s="9"/>
      <c r="CB73" s="10"/>
      <c r="CC73" s="6"/>
      <c r="CD73" s="7"/>
      <c r="CE73" s="9"/>
      <c r="CF73" s="10"/>
      <c r="CG73" s="6"/>
      <c r="CH73" s="7"/>
      <c r="CI73" s="9"/>
      <c r="CJ73" s="10"/>
      <c r="CK73" s="6"/>
      <c r="CL73" s="7"/>
      <c r="CM73" s="9"/>
      <c r="CN73" s="10"/>
      <c r="CO73" s="6"/>
      <c r="CP73" s="7"/>
      <c r="CQ73" s="9"/>
      <c r="CR73" s="10"/>
      <c r="CS73" s="6"/>
      <c r="CT73" s="7"/>
      <c r="CU73" s="9"/>
      <c r="CV73" s="10"/>
      <c r="CW73" s="6"/>
      <c r="CX73" s="7"/>
      <c r="CY73" s="9"/>
      <c r="CZ73" s="10"/>
      <c r="DA73" s="6"/>
      <c r="DB73" s="7"/>
      <c r="DC73" s="9"/>
      <c r="DD73" s="10"/>
      <c r="DE73" s="6"/>
      <c r="DF73" s="7"/>
      <c r="DG73" s="9"/>
      <c r="DH73" s="10"/>
      <c r="DI73" s="6"/>
      <c r="DJ73" s="7"/>
      <c r="DK73" s="9"/>
      <c r="DL73" s="10"/>
      <c r="DM73" s="6"/>
      <c r="DN73" s="7"/>
      <c r="DO73" s="9"/>
      <c r="DP73" s="10"/>
    </row>
    <row r="74" spans="1:120" ht="42.75" customHeight="1" x14ac:dyDescent="0.55000000000000004">
      <c r="A74" s="12">
        <v>71</v>
      </c>
      <c r="B74" s="9"/>
      <c r="C74" s="10"/>
      <c r="D74" s="6"/>
      <c r="E74" s="7"/>
      <c r="F74" s="9"/>
      <c r="G74" s="10"/>
      <c r="H74" s="6"/>
      <c r="I74" s="7"/>
      <c r="J74" s="9"/>
      <c r="K74" s="10"/>
      <c r="L74" s="6"/>
      <c r="M74" s="7"/>
      <c r="N74" s="9"/>
      <c r="O74" s="10"/>
      <c r="P74" s="6"/>
      <c r="Q74" s="7"/>
      <c r="R74" s="9"/>
      <c r="S74" s="10"/>
      <c r="T74" s="6"/>
      <c r="U74" s="7"/>
      <c r="V74" s="9"/>
      <c r="W74" s="10"/>
      <c r="X74" s="6"/>
      <c r="Y74" s="7"/>
      <c r="Z74" s="9"/>
      <c r="AA74" s="10"/>
      <c r="AB74" s="6"/>
      <c r="AC74" s="7"/>
      <c r="AD74" s="9"/>
      <c r="AE74" s="10"/>
      <c r="AF74" s="6"/>
      <c r="AG74" s="7"/>
      <c r="AH74" s="9"/>
      <c r="AI74" s="10"/>
      <c r="AJ74" s="6"/>
      <c r="AK74" s="7"/>
      <c r="AL74" s="9"/>
      <c r="AM74" s="10"/>
      <c r="AN74" s="6"/>
      <c r="AO74" s="7"/>
      <c r="AP74" s="9"/>
      <c r="AQ74" s="10">
        <v>0.3</v>
      </c>
      <c r="AR74" s="6">
        <v>0.8</v>
      </c>
      <c r="AS74" s="7">
        <v>1</v>
      </c>
      <c r="AT74" s="9">
        <v>4</v>
      </c>
      <c r="AU74" s="10">
        <v>4.4400000000000004</v>
      </c>
      <c r="AV74" s="6">
        <v>10.15</v>
      </c>
      <c r="AW74" s="7"/>
      <c r="AX74" s="9"/>
      <c r="AY74" s="10"/>
      <c r="AZ74" s="6">
        <v>150</v>
      </c>
      <c r="BA74" s="7">
        <v>150</v>
      </c>
      <c r="BB74" s="9">
        <v>150</v>
      </c>
      <c r="BC74" s="10"/>
      <c r="BD74" s="6">
        <v>150</v>
      </c>
      <c r="BE74" s="7"/>
      <c r="BF74" s="9"/>
      <c r="BG74" s="10"/>
      <c r="BH74" s="6"/>
      <c r="BI74" s="7"/>
      <c r="BJ74" s="9"/>
      <c r="BK74" s="10"/>
      <c r="BL74" s="6"/>
      <c r="BM74" s="7"/>
      <c r="BN74" s="9"/>
      <c r="BO74" s="10"/>
      <c r="BP74" s="6"/>
      <c r="BQ74" s="7"/>
      <c r="BR74" s="9"/>
      <c r="BS74" s="10"/>
      <c r="BT74" s="6"/>
      <c r="BU74" s="7"/>
      <c r="BV74" s="9"/>
      <c r="BW74" s="10"/>
      <c r="BX74" s="6"/>
      <c r="BY74" s="7"/>
      <c r="BZ74" s="9"/>
      <c r="CA74" s="10"/>
      <c r="CB74" s="6"/>
      <c r="CC74" s="7"/>
      <c r="CD74" s="9"/>
      <c r="CE74" s="10"/>
      <c r="CF74" s="6"/>
      <c r="CG74" s="7"/>
      <c r="CH74" s="9"/>
      <c r="CI74" s="10"/>
      <c r="CJ74" s="6"/>
      <c r="CK74" s="7"/>
      <c r="CL74" s="9"/>
      <c r="CM74" s="10"/>
      <c r="CN74" s="6"/>
      <c r="CO74" s="7"/>
      <c r="CP74" s="9"/>
      <c r="CQ74" s="10"/>
      <c r="CR74" s="6"/>
      <c r="CS74" s="7"/>
      <c r="CT74" s="9"/>
      <c r="CU74" s="10"/>
      <c r="CV74" s="6"/>
      <c r="CW74" s="7"/>
      <c r="CX74" s="9"/>
      <c r="CY74" s="10"/>
      <c r="CZ74" s="6"/>
      <c r="DA74" s="7"/>
      <c r="DB74" s="9"/>
      <c r="DC74" s="10"/>
      <c r="DD74" s="6"/>
      <c r="DE74" s="7"/>
      <c r="DF74" s="9"/>
      <c r="DG74" s="10"/>
      <c r="DH74" s="6"/>
      <c r="DI74" s="7"/>
      <c r="DJ74" s="9"/>
      <c r="DK74" s="10"/>
      <c r="DL74" s="6"/>
      <c r="DM74" s="7"/>
      <c r="DN74" s="9"/>
      <c r="DO74" s="10"/>
      <c r="DP74" s="6"/>
    </row>
    <row r="75" spans="1:120" ht="42.75" customHeight="1" x14ac:dyDescent="0.55000000000000004">
      <c r="A75" s="13">
        <v>72</v>
      </c>
      <c r="B75" s="10"/>
      <c r="C75" s="6"/>
      <c r="D75" s="7"/>
      <c r="E75" s="9"/>
      <c r="F75" s="10"/>
      <c r="G75" s="6"/>
      <c r="H75" s="7"/>
      <c r="I75" s="9"/>
      <c r="J75" s="10"/>
      <c r="K75" s="6"/>
      <c r="L75" s="7"/>
      <c r="M75" s="9"/>
      <c r="N75" s="10"/>
      <c r="O75" s="6"/>
      <c r="P75" s="7"/>
      <c r="Q75" s="9"/>
      <c r="R75" s="10"/>
      <c r="S75" s="6"/>
      <c r="T75" s="7"/>
      <c r="U75" s="9"/>
      <c r="V75" s="10"/>
      <c r="W75" s="6"/>
      <c r="X75" s="7"/>
      <c r="Y75" s="9"/>
      <c r="Z75" s="10"/>
      <c r="AA75" s="6"/>
      <c r="AB75" s="7"/>
      <c r="AC75" s="9"/>
      <c r="AD75" s="10"/>
      <c r="AE75" s="6"/>
      <c r="AF75" s="7"/>
      <c r="AG75" s="9"/>
      <c r="AH75" s="10"/>
      <c r="AI75" s="6"/>
      <c r="AJ75" s="7"/>
      <c r="AK75" s="9"/>
      <c r="AL75" s="10"/>
      <c r="AM75" s="6"/>
      <c r="AN75" s="7"/>
      <c r="AO75" s="9"/>
      <c r="AP75" s="10"/>
      <c r="AQ75" s="6"/>
      <c r="AR75" s="7">
        <v>0.6</v>
      </c>
      <c r="AS75" s="9">
        <v>0.9</v>
      </c>
      <c r="AT75" s="10">
        <v>3</v>
      </c>
      <c r="AU75" s="6">
        <v>3.1</v>
      </c>
      <c r="AV75" s="7">
        <v>9.2100000000000009</v>
      </c>
      <c r="AW75" s="9"/>
      <c r="AX75" s="10"/>
      <c r="AY75" s="6"/>
      <c r="AZ75" s="7"/>
      <c r="BA75" s="9"/>
      <c r="BB75" s="10">
        <v>150</v>
      </c>
      <c r="BC75" s="6"/>
      <c r="BD75" s="7"/>
      <c r="BE75" s="9"/>
      <c r="BF75" s="10"/>
      <c r="BG75" s="6"/>
      <c r="BH75" s="7"/>
      <c r="BI75" s="9"/>
      <c r="BJ75" s="10"/>
      <c r="BK75" s="6"/>
      <c r="BL75" s="7"/>
      <c r="BM75" s="9"/>
      <c r="BN75" s="10"/>
      <c r="BO75" s="6"/>
      <c r="BP75" s="7"/>
      <c r="BQ75" s="9"/>
      <c r="BR75" s="10"/>
      <c r="BS75" s="6"/>
      <c r="BT75" s="7"/>
      <c r="BU75" s="9"/>
      <c r="BV75" s="10"/>
      <c r="BW75" s="6"/>
      <c r="BX75" s="7"/>
      <c r="BY75" s="9"/>
      <c r="BZ75" s="10"/>
      <c r="CA75" s="6"/>
      <c r="CB75" s="7"/>
      <c r="CC75" s="9"/>
      <c r="CD75" s="10"/>
      <c r="CE75" s="6"/>
      <c r="CF75" s="7"/>
      <c r="CG75" s="9"/>
      <c r="CH75" s="10"/>
      <c r="CI75" s="6"/>
      <c r="CJ75" s="7"/>
      <c r="CK75" s="9"/>
      <c r="CL75" s="10"/>
      <c r="CM75" s="6"/>
      <c r="CN75" s="7"/>
      <c r="CO75" s="9"/>
      <c r="CP75" s="10"/>
      <c r="CQ75" s="6"/>
      <c r="CR75" s="7"/>
      <c r="CS75" s="9"/>
      <c r="CT75" s="10"/>
      <c r="CU75" s="6"/>
      <c r="CV75" s="7"/>
      <c r="CW75" s="9"/>
      <c r="CX75" s="10"/>
      <c r="CY75" s="6"/>
      <c r="CZ75" s="7"/>
      <c r="DA75" s="9"/>
      <c r="DB75" s="10"/>
      <c r="DC75" s="6"/>
      <c r="DD75" s="7"/>
      <c r="DE75" s="9"/>
      <c r="DF75" s="10"/>
      <c r="DG75" s="6"/>
      <c r="DH75" s="7"/>
      <c r="DI75" s="9"/>
      <c r="DJ75" s="10"/>
      <c r="DK75" s="6"/>
      <c r="DL75" s="7"/>
      <c r="DM75" s="9"/>
      <c r="DN75" s="10"/>
      <c r="DO75" s="6"/>
      <c r="DP75" s="7"/>
    </row>
    <row r="76" spans="1:120" ht="42.75" customHeight="1" x14ac:dyDescent="0.55000000000000004">
      <c r="A76" s="14">
        <v>73</v>
      </c>
      <c r="B76" s="6"/>
      <c r="C76" s="7"/>
      <c r="D76" s="9"/>
      <c r="E76" s="10"/>
      <c r="F76" s="6"/>
      <c r="G76" s="7"/>
      <c r="H76" s="9"/>
      <c r="I76" s="10"/>
      <c r="J76" s="6"/>
      <c r="K76" s="7"/>
      <c r="L76" s="9"/>
      <c r="M76" s="10"/>
      <c r="N76" s="6"/>
      <c r="O76" s="7"/>
      <c r="P76" s="9"/>
      <c r="Q76" s="10"/>
      <c r="R76" s="6"/>
      <c r="S76" s="7"/>
      <c r="T76" s="9"/>
      <c r="U76" s="10"/>
      <c r="V76" s="6"/>
      <c r="W76" s="7"/>
      <c r="X76" s="9"/>
      <c r="Y76" s="10"/>
      <c r="Z76" s="6"/>
      <c r="AA76" s="7"/>
      <c r="AB76" s="9"/>
      <c r="AC76" s="10"/>
      <c r="AD76" s="6"/>
      <c r="AE76" s="7"/>
      <c r="AF76" s="9"/>
      <c r="AG76" s="10"/>
      <c r="AH76" s="6"/>
      <c r="AI76" s="7"/>
      <c r="AJ76" s="9"/>
      <c r="AK76" s="10"/>
      <c r="AL76" s="6"/>
      <c r="AM76" s="7"/>
      <c r="AN76" s="9"/>
      <c r="AO76" s="10"/>
      <c r="AP76" s="6"/>
      <c r="AQ76" s="7"/>
      <c r="AR76" s="9"/>
      <c r="AS76" s="10">
        <v>0.4</v>
      </c>
      <c r="AT76" s="6">
        <v>2</v>
      </c>
      <c r="AU76" s="7">
        <v>3</v>
      </c>
      <c r="AV76" s="9">
        <v>5.0999999999999996</v>
      </c>
      <c r="AW76" s="10"/>
      <c r="AX76" s="6"/>
      <c r="AY76" s="7"/>
      <c r="AZ76" s="9">
        <v>150</v>
      </c>
      <c r="BA76" s="10"/>
      <c r="BB76" s="6">
        <v>150</v>
      </c>
      <c r="BC76" s="7">
        <v>150</v>
      </c>
      <c r="BD76" s="9">
        <v>150</v>
      </c>
      <c r="BE76" s="10"/>
      <c r="BF76" s="6"/>
      <c r="BG76" s="7"/>
      <c r="BH76" s="9"/>
      <c r="BI76" s="10"/>
      <c r="BJ76" s="6"/>
      <c r="BK76" s="7"/>
      <c r="BL76" s="9"/>
      <c r="BM76" s="10"/>
      <c r="BN76" s="6"/>
      <c r="BO76" s="7"/>
      <c r="BP76" s="9"/>
      <c r="BQ76" s="10"/>
      <c r="BR76" s="6"/>
      <c r="BS76" s="7"/>
      <c r="BT76" s="9"/>
      <c r="BU76" s="10"/>
      <c r="BV76" s="6"/>
      <c r="BW76" s="7"/>
      <c r="BX76" s="9"/>
      <c r="BY76" s="10"/>
      <c r="BZ76" s="6"/>
      <c r="CA76" s="7"/>
      <c r="CB76" s="9"/>
      <c r="CC76" s="10"/>
      <c r="CD76" s="6"/>
      <c r="CE76" s="7"/>
      <c r="CF76" s="9"/>
      <c r="CG76" s="10"/>
      <c r="CH76" s="6"/>
      <c r="CI76" s="7"/>
      <c r="CJ76" s="9"/>
      <c r="CK76" s="10"/>
      <c r="CL76" s="6"/>
      <c r="CM76" s="7"/>
      <c r="CN76" s="9"/>
      <c r="CO76" s="10"/>
      <c r="CP76" s="6"/>
      <c r="CQ76" s="7"/>
      <c r="CR76" s="9"/>
      <c r="CS76" s="10"/>
      <c r="CT76" s="6"/>
      <c r="CU76" s="7"/>
      <c r="CV76" s="9"/>
      <c r="CW76" s="10"/>
      <c r="CX76" s="6"/>
      <c r="CY76" s="7"/>
      <c r="CZ76" s="9"/>
      <c r="DA76" s="10"/>
      <c r="DB76" s="6"/>
      <c r="DC76" s="7"/>
      <c r="DD76" s="9"/>
      <c r="DE76" s="10"/>
      <c r="DF76" s="6"/>
      <c r="DG76" s="7"/>
      <c r="DH76" s="9"/>
      <c r="DI76" s="10"/>
      <c r="DJ76" s="6"/>
      <c r="DK76" s="7"/>
      <c r="DL76" s="9"/>
      <c r="DM76" s="10"/>
      <c r="DN76" s="6"/>
      <c r="DO76" s="7"/>
      <c r="DP76" s="9"/>
    </row>
    <row r="77" spans="1:120" ht="42.75" customHeight="1" x14ac:dyDescent="0.55000000000000004">
      <c r="A77" s="15">
        <v>74</v>
      </c>
      <c r="B77" s="7"/>
      <c r="C77" s="9"/>
      <c r="D77" s="10"/>
      <c r="E77" s="6"/>
      <c r="F77" s="7"/>
      <c r="G77" s="9"/>
      <c r="H77" s="10"/>
      <c r="I77" s="6"/>
      <c r="J77" s="7"/>
      <c r="K77" s="9"/>
      <c r="L77" s="10"/>
      <c r="M77" s="6"/>
      <c r="N77" s="7"/>
      <c r="O77" s="9"/>
      <c r="P77" s="10"/>
      <c r="Q77" s="6"/>
      <c r="R77" s="7"/>
      <c r="S77" s="9"/>
      <c r="T77" s="10"/>
      <c r="U77" s="6"/>
      <c r="V77" s="7"/>
      <c r="W77" s="9"/>
      <c r="X77" s="10"/>
      <c r="Y77" s="6"/>
      <c r="Z77" s="7"/>
      <c r="AA77" s="9"/>
      <c r="AB77" s="10"/>
      <c r="AC77" s="6"/>
      <c r="AD77" s="7"/>
      <c r="AE77" s="9"/>
      <c r="AF77" s="10"/>
      <c r="AG77" s="6"/>
      <c r="AH77" s="7"/>
      <c r="AI77" s="9"/>
      <c r="AJ77" s="10"/>
      <c r="AK77" s="6"/>
      <c r="AL77" s="7"/>
      <c r="AM77" s="9"/>
      <c r="AN77" s="10"/>
      <c r="AO77" s="6"/>
      <c r="AP77" s="7"/>
      <c r="AQ77" s="9"/>
      <c r="AR77" s="10"/>
      <c r="AS77" s="6">
        <v>0.3</v>
      </c>
      <c r="AT77" s="7">
        <v>1.7</v>
      </c>
      <c r="AU77" s="9">
        <v>2</v>
      </c>
      <c r="AV77" s="10">
        <v>4</v>
      </c>
      <c r="AW77" s="6"/>
      <c r="AX77" s="7"/>
      <c r="AY77" s="9"/>
      <c r="AZ77" s="10"/>
      <c r="BA77" s="6"/>
      <c r="BB77" s="7"/>
      <c r="BC77" s="9"/>
      <c r="BD77" s="10">
        <v>150</v>
      </c>
      <c r="BE77" s="6"/>
      <c r="BF77" s="7"/>
      <c r="BG77" s="9"/>
      <c r="BH77" s="10"/>
      <c r="BI77" s="6"/>
      <c r="BJ77" s="7"/>
      <c r="BK77" s="9"/>
      <c r="BL77" s="10"/>
      <c r="BM77" s="6"/>
      <c r="BN77" s="7"/>
      <c r="BO77" s="9"/>
      <c r="BP77" s="10"/>
      <c r="BQ77" s="6"/>
      <c r="BR77" s="7"/>
      <c r="BS77" s="9"/>
      <c r="BT77" s="10"/>
      <c r="BU77" s="6"/>
      <c r="BV77" s="7"/>
      <c r="BW77" s="9"/>
      <c r="BX77" s="10"/>
      <c r="BY77" s="6"/>
      <c r="BZ77" s="7"/>
      <c r="CA77" s="9"/>
      <c r="CB77" s="10"/>
      <c r="CC77" s="6"/>
      <c r="CD77" s="7"/>
      <c r="CE77" s="9"/>
      <c r="CF77" s="10"/>
      <c r="CG77" s="6"/>
      <c r="CH77" s="7"/>
      <c r="CI77" s="9"/>
      <c r="CJ77" s="10"/>
      <c r="CK77" s="6"/>
      <c r="CL77" s="7"/>
      <c r="CM77" s="9"/>
      <c r="CN77" s="10"/>
      <c r="CO77" s="6"/>
      <c r="CP77" s="7"/>
      <c r="CQ77" s="9"/>
      <c r="CR77" s="10"/>
      <c r="CS77" s="6"/>
      <c r="CT77" s="7"/>
      <c r="CU77" s="9"/>
      <c r="CV77" s="10"/>
      <c r="CW77" s="6"/>
      <c r="CX77" s="7"/>
      <c r="CY77" s="9"/>
      <c r="CZ77" s="10"/>
      <c r="DA77" s="6"/>
      <c r="DB77" s="7"/>
      <c r="DC77" s="9"/>
      <c r="DD77" s="10"/>
      <c r="DE77" s="6"/>
      <c r="DF77" s="7"/>
      <c r="DG77" s="9"/>
      <c r="DH77" s="10"/>
      <c r="DI77" s="6"/>
      <c r="DJ77" s="7"/>
      <c r="DK77" s="9"/>
      <c r="DL77" s="10"/>
      <c r="DM77" s="6"/>
      <c r="DN77" s="7"/>
      <c r="DO77" s="9"/>
      <c r="DP77" s="10"/>
    </row>
    <row r="78" spans="1:120" ht="42.75" customHeight="1" x14ac:dyDescent="0.55000000000000004">
      <c r="A78" s="12">
        <v>75</v>
      </c>
      <c r="B78" s="9"/>
      <c r="C78" s="10"/>
      <c r="D78" s="6"/>
      <c r="E78" s="7"/>
      <c r="F78" s="9"/>
      <c r="G78" s="10"/>
      <c r="H78" s="6"/>
      <c r="I78" s="7"/>
      <c r="J78" s="9"/>
      <c r="K78" s="10"/>
      <c r="L78" s="6"/>
      <c r="M78" s="7"/>
      <c r="N78" s="9"/>
      <c r="O78" s="10"/>
      <c r="P78" s="6"/>
      <c r="Q78" s="7"/>
      <c r="R78" s="9"/>
      <c r="S78" s="10"/>
      <c r="T78" s="6"/>
      <c r="U78" s="7"/>
      <c r="V78" s="9"/>
      <c r="W78" s="10"/>
      <c r="X78" s="6"/>
      <c r="Y78" s="7"/>
      <c r="Z78" s="9"/>
      <c r="AA78" s="10"/>
      <c r="AB78" s="6"/>
      <c r="AC78" s="7"/>
      <c r="AD78" s="9"/>
      <c r="AE78" s="10"/>
      <c r="AF78" s="6"/>
      <c r="AG78" s="7"/>
      <c r="AH78" s="9"/>
      <c r="AI78" s="10"/>
      <c r="AJ78" s="6"/>
      <c r="AK78" s="7"/>
      <c r="AL78" s="9"/>
      <c r="AM78" s="10"/>
      <c r="AN78" s="6"/>
      <c r="AO78" s="7"/>
      <c r="AP78" s="9"/>
      <c r="AQ78" s="10"/>
      <c r="AR78" s="6"/>
      <c r="AS78" s="7"/>
      <c r="AT78" s="9">
        <v>0.8</v>
      </c>
      <c r="AU78" s="10">
        <v>1</v>
      </c>
      <c r="AV78" s="6">
        <v>3</v>
      </c>
      <c r="AW78" s="7"/>
      <c r="AX78" s="9"/>
      <c r="AY78" s="10"/>
      <c r="AZ78" s="6"/>
      <c r="BA78" s="7"/>
      <c r="BB78" s="9"/>
      <c r="BC78" s="10"/>
      <c r="BD78" s="6">
        <v>150</v>
      </c>
      <c r="BE78" s="7"/>
      <c r="BF78" s="9">
        <v>150</v>
      </c>
      <c r="BG78" s="10"/>
      <c r="BH78" s="6"/>
      <c r="BI78" s="7"/>
      <c r="BJ78" s="9"/>
      <c r="BK78" s="10"/>
      <c r="BL78" s="6"/>
      <c r="BM78" s="7"/>
      <c r="BN78" s="9"/>
      <c r="BO78" s="10"/>
      <c r="BP78" s="6"/>
      <c r="BQ78" s="7"/>
      <c r="BR78" s="9"/>
      <c r="BS78" s="10"/>
      <c r="BT78" s="6"/>
      <c r="BU78" s="7"/>
      <c r="BV78" s="9"/>
      <c r="BW78" s="10"/>
      <c r="BX78" s="6"/>
      <c r="BY78" s="7"/>
      <c r="BZ78" s="9"/>
      <c r="CA78" s="10"/>
      <c r="CB78" s="6"/>
      <c r="CC78" s="7"/>
      <c r="CD78" s="9"/>
      <c r="CE78" s="10"/>
      <c r="CF78" s="6"/>
      <c r="CG78" s="7"/>
      <c r="CH78" s="9"/>
      <c r="CI78" s="10"/>
      <c r="CJ78" s="6"/>
      <c r="CK78" s="7"/>
      <c r="CL78" s="9"/>
      <c r="CM78" s="10"/>
      <c r="CN78" s="6"/>
      <c r="CO78" s="7"/>
      <c r="CP78" s="9"/>
      <c r="CQ78" s="10"/>
      <c r="CR78" s="6"/>
      <c r="CS78" s="7"/>
      <c r="CT78" s="9"/>
      <c r="CU78" s="10"/>
      <c r="CV78" s="6"/>
      <c r="CW78" s="7"/>
      <c r="CX78" s="9"/>
      <c r="CY78" s="10"/>
      <c r="CZ78" s="6"/>
      <c r="DA78" s="7"/>
      <c r="DB78" s="9"/>
      <c r="DC78" s="10"/>
      <c r="DD78" s="6"/>
      <c r="DE78" s="7"/>
      <c r="DF78" s="9"/>
      <c r="DG78" s="10"/>
      <c r="DH78" s="6"/>
      <c r="DI78" s="7"/>
      <c r="DJ78" s="9"/>
      <c r="DK78" s="10"/>
      <c r="DL78" s="6"/>
      <c r="DM78" s="7"/>
      <c r="DN78" s="9"/>
      <c r="DO78" s="10"/>
      <c r="DP78" s="6"/>
    </row>
    <row r="79" spans="1:120" ht="42.75" customHeight="1" x14ac:dyDescent="0.55000000000000004">
      <c r="A79" s="13">
        <v>76</v>
      </c>
      <c r="B79" s="10"/>
      <c r="C79" s="6"/>
      <c r="D79" s="7"/>
      <c r="E79" s="9"/>
      <c r="F79" s="10"/>
      <c r="G79" s="6"/>
      <c r="H79" s="7"/>
      <c r="I79" s="9"/>
      <c r="J79" s="10"/>
      <c r="K79" s="6"/>
      <c r="L79" s="7"/>
      <c r="M79" s="9"/>
      <c r="N79" s="10"/>
      <c r="O79" s="6"/>
      <c r="P79" s="7"/>
      <c r="Q79" s="9"/>
      <c r="R79" s="10"/>
      <c r="S79" s="6"/>
      <c r="T79" s="7"/>
      <c r="U79" s="9"/>
      <c r="V79" s="10"/>
      <c r="W79" s="6"/>
      <c r="X79" s="7"/>
      <c r="Y79" s="9"/>
      <c r="Z79" s="10"/>
      <c r="AA79" s="6"/>
      <c r="AB79" s="7"/>
      <c r="AC79" s="9"/>
      <c r="AD79" s="10"/>
      <c r="AE79" s="6"/>
      <c r="AF79" s="7"/>
      <c r="AG79" s="9"/>
      <c r="AH79" s="10"/>
      <c r="AI79" s="6"/>
      <c r="AJ79" s="7"/>
      <c r="AK79" s="9"/>
      <c r="AL79" s="10"/>
      <c r="AM79" s="6"/>
      <c r="AN79" s="7"/>
      <c r="AO79" s="9"/>
      <c r="AP79" s="10"/>
      <c r="AQ79" s="6"/>
      <c r="AR79" s="7"/>
      <c r="AS79" s="9"/>
      <c r="AT79" s="10"/>
      <c r="AU79" s="6">
        <v>0.5</v>
      </c>
      <c r="AV79" s="7">
        <v>2</v>
      </c>
      <c r="AW79" s="9"/>
      <c r="AX79" s="10"/>
      <c r="AY79" s="6"/>
      <c r="AZ79" s="7"/>
      <c r="BA79" s="9"/>
      <c r="BB79" s="10"/>
      <c r="BC79" s="6"/>
      <c r="BD79" s="7">
        <v>150</v>
      </c>
      <c r="BE79" s="9"/>
      <c r="BF79" s="10"/>
      <c r="BG79" s="6"/>
      <c r="BH79" s="7"/>
      <c r="BI79" s="9"/>
      <c r="BJ79" s="10"/>
      <c r="BK79" s="6"/>
      <c r="BL79" s="7"/>
      <c r="BM79" s="9"/>
      <c r="BN79" s="10"/>
      <c r="BO79" s="6"/>
      <c r="BP79" s="7"/>
      <c r="BQ79" s="9"/>
      <c r="BR79" s="10"/>
      <c r="BS79" s="6"/>
      <c r="BT79" s="7"/>
      <c r="BU79" s="9"/>
      <c r="BV79" s="10"/>
      <c r="BW79" s="6"/>
      <c r="BX79" s="7"/>
      <c r="BY79" s="9"/>
      <c r="BZ79" s="10"/>
      <c r="CA79" s="6"/>
      <c r="CB79" s="7"/>
      <c r="CC79" s="9"/>
      <c r="CD79" s="10"/>
      <c r="CE79" s="6"/>
      <c r="CF79" s="7"/>
      <c r="CG79" s="9"/>
      <c r="CH79" s="10"/>
      <c r="CI79" s="6"/>
      <c r="CJ79" s="7"/>
      <c r="CK79" s="9"/>
      <c r="CL79" s="10"/>
      <c r="CM79" s="6"/>
      <c r="CN79" s="7"/>
      <c r="CO79" s="9"/>
      <c r="CP79" s="10"/>
      <c r="CQ79" s="6"/>
      <c r="CR79" s="7"/>
      <c r="CS79" s="9"/>
      <c r="CT79" s="10"/>
      <c r="CU79" s="6"/>
      <c r="CV79" s="7"/>
      <c r="CW79" s="9"/>
      <c r="CX79" s="10"/>
      <c r="CY79" s="6"/>
      <c r="CZ79" s="7"/>
      <c r="DA79" s="9"/>
      <c r="DB79" s="10"/>
      <c r="DC79" s="6"/>
      <c r="DD79" s="7"/>
      <c r="DE79" s="9"/>
      <c r="DF79" s="10"/>
      <c r="DG79" s="6"/>
      <c r="DH79" s="7"/>
      <c r="DI79" s="9"/>
      <c r="DJ79" s="10"/>
      <c r="DK79" s="6"/>
      <c r="DL79" s="7"/>
      <c r="DM79" s="9"/>
      <c r="DN79" s="10"/>
      <c r="DO79" s="6"/>
      <c r="DP79" s="7"/>
    </row>
    <row r="80" spans="1:120" ht="42.75" customHeight="1" x14ac:dyDescent="0.55000000000000004">
      <c r="A80" s="14">
        <v>77</v>
      </c>
      <c r="B80" s="6"/>
      <c r="C80" s="7"/>
      <c r="D80" s="9"/>
      <c r="E80" s="10"/>
      <c r="F80" s="6"/>
      <c r="G80" s="7"/>
      <c r="H80" s="9"/>
      <c r="I80" s="10"/>
      <c r="J80" s="6"/>
      <c r="K80" s="7"/>
      <c r="L80" s="9"/>
      <c r="M80" s="10"/>
      <c r="N80" s="6"/>
      <c r="O80" s="7"/>
      <c r="P80" s="9"/>
      <c r="Q80" s="10"/>
      <c r="R80" s="6"/>
      <c r="S80" s="7"/>
      <c r="T80" s="9"/>
      <c r="U80" s="10"/>
      <c r="V80" s="6"/>
      <c r="W80" s="7"/>
      <c r="X80" s="9"/>
      <c r="Y80" s="10"/>
      <c r="Z80" s="6"/>
      <c r="AA80" s="7"/>
      <c r="AB80" s="9"/>
      <c r="AC80" s="10"/>
      <c r="AD80" s="6"/>
      <c r="AE80" s="7"/>
      <c r="AF80" s="9"/>
      <c r="AG80" s="10"/>
      <c r="AH80" s="6"/>
      <c r="AI80" s="7"/>
      <c r="AJ80" s="9"/>
      <c r="AK80" s="10"/>
      <c r="AL80" s="6"/>
      <c r="AM80" s="7"/>
      <c r="AN80" s="9"/>
      <c r="AO80" s="10"/>
      <c r="AP80" s="6"/>
      <c r="AQ80" s="7"/>
      <c r="AR80" s="9"/>
      <c r="AS80" s="10"/>
      <c r="AT80" s="6"/>
      <c r="AU80" s="7"/>
      <c r="AV80" s="9">
        <v>1</v>
      </c>
      <c r="AW80" s="10"/>
      <c r="AX80" s="6"/>
      <c r="AY80" s="7"/>
      <c r="AZ80" s="9"/>
      <c r="BA80" s="10"/>
      <c r="BB80" s="6"/>
      <c r="BC80" s="7"/>
      <c r="BD80" s="9">
        <v>150</v>
      </c>
      <c r="BE80" s="10">
        <v>150</v>
      </c>
      <c r="BF80" s="6">
        <v>150</v>
      </c>
      <c r="BG80" s="7"/>
      <c r="BH80" s="9">
        <v>150</v>
      </c>
      <c r="BI80" s="10"/>
      <c r="BJ80" s="6"/>
      <c r="BK80" s="7"/>
      <c r="BL80" s="9"/>
      <c r="BM80" s="10"/>
      <c r="BN80" s="6"/>
      <c r="BO80" s="7"/>
      <c r="BP80" s="9"/>
      <c r="BQ80" s="10"/>
      <c r="BR80" s="6"/>
      <c r="BS80" s="7"/>
      <c r="BT80" s="9"/>
      <c r="BU80" s="10"/>
      <c r="BV80" s="6"/>
      <c r="BW80" s="7"/>
      <c r="BX80" s="9"/>
      <c r="BY80" s="10"/>
      <c r="BZ80" s="6"/>
      <c r="CA80" s="7"/>
      <c r="CB80" s="9"/>
      <c r="CC80" s="10"/>
      <c r="CD80" s="6"/>
      <c r="CE80" s="7"/>
      <c r="CF80" s="9"/>
      <c r="CG80" s="10"/>
      <c r="CH80" s="6"/>
      <c r="CI80" s="7"/>
      <c r="CJ80" s="9"/>
      <c r="CK80" s="10"/>
      <c r="CL80" s="6"/>
      <c r="CM80" s="7"/>
      <c r="CN80" s="9"/>
      <c r="CO80" s="10"/>
      <c r="CP80" s="6"/>
      <c r="CQ80" s="7"/>
      <c r="CR80" s="9"/>
      <c r="CS80" s="10"/>
      <c r="CT80" s="6"/>
      <c r="CU80" s="7"/>
      <c r="CV80" s="9"/>
      <c r="CW80" s="10"/>
      <c r="CX80" s="6"/>
      <c r="CY80" s="7"/>
      <c r="CZ80" s="9"/>
      <c r="DA80" s="10"/>
      <c r="DB80" s="6"/>
      <c r="DC80" s="7"/>
      <c r="DD80" s="9"/>
      <c r="DE80" s="10"/>
      <c r="DF80" s="6"/>
      <c r="DG80" s="7"/>
      <c r="DH80" s="9"/>
      <c r="DI80" s="10"/>
      <c r="DJ80" s="6"/>
      <c r="DK80" s="7"/>
      <c r="DL80" s="9"/>
      <c r="DM80" s="10"/>
      <c r="DN80" s="6"/>
      <c r="DO80" s="7"/>
      <c r="DP80" s="9"/>
    </row>
    <row r="81" spans="1:120" ht="42.75" customHeight="1" x14ac:dyDescent="0.55000000000000004">
      <c r="A81" s="15">
        <v>78</v>
      </c>
      <c r="B81" s="7"/>
      <c r="C81" s="9"/>
      <c r="D81" s="10"/>
      <c r="E81" s="6"/>
      <c r="F81" s="7"/>
      <c r="G81" s="9"/>
      <c r="H81" s="10"/>
      <c r="I81" s="6"/>
      <c r="J81" s="7"/>
      <c r="K81" s="9"/>
      <c r="L81" s="10"/>
      <c r="M81" s="6"/>
      <c r="N81" s="7"/>
      <c r="O81" s="9"/>
      <c r="P81" s="10"/>
      <c r="Q81" s="6"/>
      <c r="R81" s="7"/>
      <c r="S81" s="9"/>
      <c r="T81" s="10"/>
      <c r="U81" s="6"/>
      <c r="V81" s="7"/>
      <c r="W81" s="9"/>
      <c r="X81" s="10"/>
      <c r="Y81" s="6"/>
      <c r="Z81" s="7"/>
      <c r="AA81" s="9"/>
      <c r="AB81" s="10"/>
      <c r="AC81" s="6"/>
      <c r="AD81" s="7"/>
      <c r="AE81" s="9"/>
      <c r="AF81" s="10"/>
      <c r="AG81" s="6"/>
      <c r="AH81" s="7"/>
      <c r="AI81" s="9"/>
      <c r="AJ81" s="10"/>
      <c r="AK81" s="6"/>
      <c r="AL81" s="7"/>
      <c r="AM81" s="9"/>
      <c r="AN81" s="10"/>
      <c r="AO81" s="6"/>
      <c r="AP81" s="7"/>
      <c r="AQ81" s="9"/>
      <c r="AR81" s="10"/>
      <c r="AS81" s="6"/>
      <c r="AT81" s="7"/>
      <c r="AU81" s="9"/>
      <c r="AV81" s="10"/>
      <c r="AW81" s="6"/>
      <c r="AX81" s="7"/>
      <c r="AY81" s="9"/>
      <c r="AZ81" s="10"/>
      <c r="BA81" s="6"/>
      <c r="BB81" s="7"/>
      <c r="BC81" s="9"/>
      <c r="BD81" s="10"/>
      <c r="BE81" s="6"/>
      <c r="BF81" s="7">
        <v>150</v>
      </c>
      <c r="BG81" s="9"/>
      <c r="BH81" s="10"/>
      <c r="BI81" s="6"/>
      <c r="BJ81" s="7"/>
      <c r="BK81" s="9"/>
      <c r="BL81" s="10"/>
      <c r="BM81" s="6"/>
      <c r="BN81" s="7"/>
      <c r="BO81" s="9"/>
      <c r="BP81" s="10"/>
      <c r="BQ81" s="6"/>
      <c r="BR81" s="7"/>
      <c r="BS81" s="9"/>
      <c r="BT81" s="10"/>
      <c r="BU81" s="6"/>
      <c r="BV81" s="7"/>
      <c r="BW81" s="9"/>
      <c r="BX81" s="10"/>
      <c r="BY81" s="6"/>
      <c r="BZ81" s="7"/>
      <c r="CA81" s="9"/>
      <c r="CB81" s="10"/>
      <c r="CC81" s="6"/>
      <c r="CD81" s="7"/>
      <c r="CE81" s="9"/>
      <c r="CF81" s="10"/>
      <c r="CG81" s="6"/>
      <c r="CH81" s="7"/>
      <c r="CI81" s="9"/>
      <c r="CJ81" s="10"/>
      <c r="CK81" s="6"/>
      <c r="CL81" s="7"/>
      <c r="CM81" s="9"/>
      <c r="CN81" s="10"/>
      <c r="CO81" s="6"/>
      <c r="CP81" s="7"/>
      <c r="CQ81" s="9"/>
      <c r="CR81" s="10"/>
      <c r="CS81" s="6"/>
      <c r="CT81" s="7"/>
      <c r="CU81" s="9"/>
      <c r="CV81" s="10"/>
      <c r="CW81" s="6"/>
      <c r="CX81" s="7"/>
      <c r="CY81" s="9"/>
      <c r="CZ81" s="10"/>
      <c r="DA81" s="6"/>
      <c r="DB81" s="7"/>
      <c r="DC81" s="9"/>
      <c r="DD81" s="10"/>
      <c r="DE81" s="6"/>
      <c r="DF81" s="7"/>
      <c r="DG81" s="9"/>
      <c r="DH81" s="10"/>
      <c r="DI81" s="6"/>
      <c r="DJ81" s="7"/>
      <c r="DK81" s="9"/>
      <c r="DL81" s="10"/>
      <c r="DM81" s="6"/>
      <c r="DN81" s="7"/>
      <c r="DO81" s="9"/>
      <c r="DP81" s="10"/>
    </row>
    <row r="82" spans="1:120" ht="42.75" customHeight="1" x14ac:dyDescent="0.55000000000000004">
      <c r="A82" s="12">
        <v>79</v>
      </c>
      <c r="B82" s="9"/>
      <c r="C82" s="10"/>
      <c r="D82" s="6"/>
      <c r="E82" s="7"/>
      <c r="F82" s="9"/>
      <c r="G82" s="10"/>
      <c r="H82" s="6"/>
      <c r="I82" s="7"/>
      <c r="J82" s="9"/>
      <c r="K82" s="10"/>
      <c r="L82" s="6"/>
      <c r="M82" s="7"/>
      <c r="N82" s="9"/>
      <c r="O82" s="10"/>
      <c r="P82" s="6"/>
      <c r="Q82" s="7"/>
      <c r="R82" s="9"/>
      <c r="S82" s="10"/>
      <c r="T82" s="6"/>
      <c r="U82" s="7"/>
      <c r="V82" s="9"/>
      <c r="W82" s="10"/>
      <c r="X82" s="6"/>
      <c r="Y82" s="7"/>
      <c r="Z82" s="9"/>
      <c r="AA82" s="10"/>
      <c r="AB82" s="6"/>
      <c r="AC82" s="7"/>
      <c r="AD82" s="9"/>
      <c r="AE82" s="10"/>
      <c r="AF82" s="6"/>
      <c r="AG82" s="7"/>
      <c r="AH82" s="9"/>
      <c r="AI82" s="10"/>
      <c r="AJ82" s="6"/>
      <c r="AK82" s="7"/>
      <c r="AL82" s="9"/>
      <c r="AM82" s="10"/>
      <c r="AN82" s="6"/>
      <c r="AO82" s="7"/>
      <c r="AP82" s="9"/>
      <c r="AQ82" s="10"/>
      <c r="AR82" s="6"/>
      <c r="AS82" s="7"/>
      <c r="AT82" s="9"/>
      <c r="AU82" s="10"/>
      <c r="AV82" s="6"/>
      <c r="AW82" s="7"/>
      <c r="AX82" s="9"/>
      <c r="AY82" s="10"/>
      <c r="AZ82" s="6"/>
      <c r="BA82" s="7"/>
      <c r="BB82" s="9"/>
      <c r="BC82" s="10"/>
      <c r="BD82" s="6">
        <v>150</v>
      </c>
      <c r="BE82" s="7"/>
      <c r="BF82" s="9">
        <v>150</v>
      </c>
      <c r="BG82" s="10"/>
      <c r="BH82" s="6">
        <v>150</v>
      </c>
      <c r="BI82" s="7"/>
      <c r="BJ82" s="9"/>
      <c r="BK82" s="10"/>
      <c r="BL82" s="6"/>
      <c r="BM82" s="7"/>
      <c r="BN82" s="9"/>
      <c r="BO82" s="10"/>
      <c r="BP82" s="6"/>
      <c r="BQ82" s="7"/>
      <c r="BR82" s="9"/>
      <c r="BS82" s="10"/>
      <c r="BT82" s="6"/>
      <c r="BU82" s="7"/>
      <c r="BV82" s="9"/>
      <c r="BW82" s="10"/>
      <c r="BX82" s="6"/>
      <c r="BY82" s="7"/>
      <c r="BZ82" s="9"/>
      <c r="CA82" s="10"/>
      <c r="CB82" s="6"/>
      <c r="CC82" s="7"/>
      <c r="CD82" s="9"/>
      <c r="CE82" s="10"/>
      <c r="CF82" s="6"/>
      <c r="CG82" s="7"/>
      <c r="CH82" s="9"/>
      <c r="CI82" s="10"/>
      <c r="CJ82" s="6"/>
      <c r="CK82" s="7"/>
      <c r="CL82" s="9"/>
      <c r="CM82" s="10"/>
      <c r="CN82" s="6"/>
      <c r="CO82" s="7"/>
      <c r="CP82" s="9"/>
      <c r="CQ82" s="10"/>
      <c r="CR82" s="6"/>
      <c r="CS82" s="7"/>
      <c r="CT82" s="9"/>
      <c r="CU82" s="10"/>
      <c r="CV82" s="6"/>
      <c r="CW82" s="7"/>
      <c r="CX82" s="9"/>
      <c r="CY82" s="10"/>
      <c r="CZ82" s="6"/>
      <c r="DA82" s="7"/>
      <c r="DB82" s="9"/>
      <c r="DC82" s="10"/>
      <c r="DD82" s="6"/>
      <c r="DE82" s="7"/>
      <c r="DF82" s="9"/>
      <c r="DG82" s="10"/>
      <c r="DH82" s="6"/>
      <c r="DI82" s="7"/>
      <c r="DJ82" s="9"/>
      <c r="DK82" s="10"/>
      <c r="DL82" s="6"/>
      <c r="DM82" s="7"/>
      <c r="DN82" s="9"/>
      <c r="DO82" s="10"/>
      <c r="DP82" s="6"/>
    </row>
    <row r="83" spans="1:120" ht="42.75" customHeight="1" x14ac:dyDescent="0.55000000000000004">
      <c r="A83" s="13">
        <v>80</v>
      </c>
      <c r="B83" s="10"/>
      <c r="C83" s="6"/>
      <c r="D83" s="7"/>
      <c r="E83" s="9"/>
      <c r="F83" s="10"/>
      <c r="G83" s="6"/>
      <c r="H83" s="7"/>
      <c r="I83" s="9"/>
      <c r="J83" s="10"/>
      <c r="K83" s="6"/>
      <c r="L83" s="7"/>
      <c r="M83" s="9"/>
      <c r="N83" s="10"/>
      <c r="O83" s="6"/>
      <c r="P83" s="7"/>
      <c r="Q83" s="9"/>
      <c r="R83" s="10"/>
      <c r="S83" s="6"/>
      <c r="T83" s="7"/>
      <c r="U83" s="9"/>
      <c r="V83" s="10"/>
      <c r="W83" s="6"/>
      <c r="X83" s="7"/>
      <c r="Y83" s="9"/>
      <c r="Z83" s="10"/>
      <c r="AA83" s="6"/>
      <c r="AB83" s="7"/>
      <c r="AC83" s="9"/>
      <c r="AD83" s="10"/>
      <c r="AE83" s="6"/>
      <c r="AF83" s="7"/>
      <c r="AG83" s="9"/>
      <c r="AH83" s="10"/>
      <c r="AI83" s="6"/>
      <c r="AJ83" s="7"/>
      <c r="AK83" s="9"/>
      <c r="AL83" s="10"/>
      <c r="AM83" s="6"/>
      <c r="AN83" s="7"/>
      <c r="AO83" s="9"/>
      <c r="AP83" s="10"/>
      <c r="AQ83" s="6"/>
      <c r="AR83" s="7"/>
      <c r="AS83" s="9"/>
      <c r="AT83" s="10"/>
      <c r="AU83" s="6"/>
      <c r="AV83" s="7"/>
      <c r="AW83" s="9"/>
      <c r="AX83" s="10"/>
      <c r="AY83" s="6"/>
      <c r="AZ83" s="7"/>
      <c r="BA83" s="9"/>
      <c r="BB83" s="10"/>
      <c r="BC83" s="6"/>
      <c r="BD83" s="7"/>
      <c r="BE83" s="9"/>
      <c r="BF83" s="10">
        <v>150</v>
      </c>
      <c r="BG83" s="6"/>
      <c r="BH83" s="7"/>
      <c r="BI83" s="9"/>
      <c r="BJ83" s="10"/>
      <c r="BK83" s="6"/>
      <c r="BL83" s="7"/>
      <c r="BM83" s="9"/>
      <c r="BN83" s="10"/>
      <c r="BO83" s="6"/>
      <c r="BP83" s="7"/>
      <c r="BQ83" s="9"/>
      <c r="BR83" s="10"/>
      <c r="BS83" s="6"/>
      <c r="BT83" s="7"/>
      <c r="BU83" s="9"/>
      <c r="BV83" s="10"/>
      <c r="BW83" s="6"/>
      <c r="BX83" s="7"/>
      <c r="BY83" s="9"/>
      <c r="BZ83" s="10"/>
      <c r="CA83" s="6"/>
      <c r="CB83" s="7"/>
      <c r="CC83" s="9"/>
      <c r="CD83" s="10"/>
      <c r="CE83" s="6"/>
      <c r="CF83" s="7"/>
      <c r="CG83" s="9"/>
      <c r="CH83" s="10"/>
      <c r="CI83" s="6"/>
      <c r="CJ83" s="7"/>
      <c r="CK83" s="9"/>
      <c r="CL83" s="10"/>
      <c r="CM83" s="6"/>
      <c r="CN83" s="7"/>
      <c r="CO83" s="9"/>
      <c r="CP83" s="10"/>
      <c r="CQ83" s="6"/>
      <c r="CR83" s="7"/>
      <c r="CS83" s="9"/>
      <c r="CT83" s="10"/>
      <c r="CU83" s="6"/>
      <c r="CV83" s="7"/>
      <c r="CW83" s="9"/>
      <c r="CX83" s="10"/>
      <c r="CY83" s="6"/>
      <c r="CZ83" s="7"/>
      <c r="DA83" s="9"/>
      <c r="DB83" s="10"/>
      <c r="DC83" s="6"/>
      <c r="DD83" s="7"/>
      <c r="DE83" s="9"/>
      <c r="DF83" s="10"/>
      <c r="DG83" s="6"/>
      <c r="DH83" s="7"/>
      <c r="DI83" s="9"/>
      <c r="DJ83" s="10"/>
      <c r="DK83" s="6"/>
      <c r="DL83" s="7"/>
      <c r="DM83" s="9"/>
      <c r="DN83" s="10"/>
      <c r="DO83" s="6"/>
      <c r="DP83" s="7"/>
    </row>
    <row r="84" spans="1:120" ht="42.75" customHeight="1" x14ac:dyDescent="0.55000000000000004">
      <c r="A84" s="14">
        <v>81</v>
      </c>
      <c r="B84" s="6"/>
      <c r="C84" s="7"/>
      <c r="D84" s="9"/>
      <c r="E84" s="10"/>
      <c r="F84" s="6"/>
      <c r="G84" s="7"/>
      <c r="H84" s="9"/>
      <c r="I84" s="10"/>
      <c r="J84" s="6"/>
      <c r="K84" s="7"/>
      <c r="L84" s="9"/>
      <c r="M84" s="10"/>
      <c r="N84" s="6"/>
      <c r="O84" s="7"/>
      <c r="P84" s="9"/>
      <c r="Q84" s="10"/>
      <c r="R84" s="6"/>
      <c r="S84" s="7"/>
      <c r="T84" s="9"/>
      <c r="U84" s="10"/>
      <c r="V84" s="6"/>
      <c r="W84" s="7"/>
      <c r="X84" s="9"/>
      <c r="Y84" s="10"/>
      <c r="Z84" s="6"/>
      <c r="AA84" s="7"/>
      <c r="AB84" s="9"/>
      <c r="AC84" s="10"/>
      <c r="AD84" s="6"/>
      <c r="AE84" s="7"/>
      <c r="AF84" s="9"/>
      <c r="AG84" s="10"/>
      <c r="AH84" s="6"/>
      <c r="AI84" s="7"/>
      <c r="AJ84" s="9"/>
      <c r="AK84" s="10"/>
      <c r="AL84" s="6"/>
      <c r="AM84" s="7"/>
      <c r="AN84" s="9"/>
      <c r="AO84" s="10"/>
      <c r="AP84" s="6"/>
      <c r="AQ84" s="7"/>
      <c r="AR84" s="9"/>
      <c r="AS84" s="10"/>
      <c r="AT84" s="6"/>
      <c r="AU84" s="7"/>
      <c r="AV84" s="9"/>
      <c r="AW84" s="10"/>
      <c r="AX84" s="6"/>
      <c r="AY84" s="7"/>
      <c r="AZ84" s="9"/>
      <c r="BA84" s="10"/>
      <c r="BB84" s="6"/>
      <c r="BC84" s="7"/>
      <c r="BD84" s="9"/>
      <c r="BE84" s="10"/>
      <c r="BF84" s="6">
        <v>150</v>
      </c>
      <c r="BG84" s="7">
        <v>150</v>
      </c>
      <c r="BH84" s="9">
        <v>150</v>
      </c>
      <c r="BI84" s="10">
        <v>150</v>
      </c>
      <c r="BJ84" s="6">
        <v>150</v>
      </c>
      <c r="BK84" s="7"/>
      <c r="BL84" s="9">
        <v>150</v>
      </c>
      <c r="BM84" s="10"/>
      <c r="BN84" s="6"/>
      <c r="BO84" s="7"/>
      <c r="BP84" s="9"/>
      <c r="BQ84" s="10"/>
      <c r="BR84" s="6"/>
      <c r="BS84" s="7"/>
      <c r="BT84" s="9"/>
      <c r="BU84" s="10"/>
      <c r="BV84" s="6"/>
      <c r="BW84" s="7"/>
      <c r="BX84" s="9"/>
      <c r="BY84" s="10"/>
      <c r="BZ84" s="6"/>
      <c r="CA84" s="7"/>
      <c r="CB84" s="9"/>
      <c r="CC84" s="10"/>
      <c r="CD84" s="6"/>
      <c r="CE84" s="7"/>
      <c r="CF84" s="9"/>
      <c r="CG84" s="10"/>
      <c r="CH84" s="6"/>
      <c r="CI84" s="7"/>
      <c r="CJ84" s="9"/>
      <c r="CK84" s="10"/>
      <c r="CL84" s="6"/>
      <c r="CM84" s="7"/>
      <c r="CN84" s="9"/>
      <c r="CO84" s="10"/>
      <c r="CP84" s="6"/>
      <c r="CQ84" s="7"/>
      <c r="CR84" s="9"/>
      <c r="CS84" s="10"/>
      <c r="CT84" s="6"/>
      <c r="CU84" s="7"/>
      <c r="CV84" s="9"/>
      <c r="CW84" s="10"/>
      <c r="CX84" s="6"/>
      <c r="CY84" s="7"/>
      <c r="CZ84" s="9"/>
      <c r="DA84" s="10"/>
      <c r="DB84" s="6"/>
      <c r="DC84" s="7"/>
      <c r="DD84" s="9"/>
      <c r="DE84" s="10"/>
      <c r="DF84" s="6"/>
      <c r="DG84" s="7"/>
      <c r="DH84" s="9"/>
      <c r="DI84" s="10"/>
      <c r="DJ84" s="6"/>
      <c r="DK84" s="7"/>
      <c r="DL84" s="9"/>
      <c r="DM84" s="10"/>
      <c r="DN84" s="6"/>
      <c r="DO84" s="7"/>
      <c r="DP84" s="9"/>
    </row>
    <row r="85" spans="1:120" ht="42.75" customHeight="1" x14ac:dyDescent="0.55000000000000004">
      <c r="A85" s="15">
        <v>82</v>
      </c>
      <c r="B85" s="7"/>
      <c r="C85" s="9"/>
      <c r="D85" s="10"/>
      <c r="E85" s="6"/>
      <c r="F85" s="7"/>
      <c r="G85" s="9"/>
      <c r="H85" s="10"/>
      <c r="I85" s="6"/>
      <c r="J85" s="7"/>
      <c r="K85" s="9"/>
      <c r="L85" s="10"/>
      <c r="M85" s="6"/>
      <c r="N85" s="7"/>
      <c r="O85" s="9"/>
      <c r="P85" s="10"/>
      <c r="Q85" s="6"/>
      <c r="R85" s="7"/>
      <c r="S85" s="9"/>
      <c r="T85" s="10"/>
      <c r="U85" s="6"/>
      <c r="V85" s="7"/>
      <c r="W85" s="9"/>
      <c r="X85" s="10"/>
      <c r="Y85" s="6"/>
      <c r="Z85" s="7"/>
      <c r="AA85" s="9"/>
      <c r="AB85" s="10"/>
      <c r="AC85" s="6"/>
      <c r="AD85" s="7"/>
      <c r="AE85" s="9"/>
      <c r="AF85" s="10"/>
      <c r="AG85" s="6"/>
      <c r="AH85" s="7"/>
      <c r="AI85" s="9"/>
      <c r="AJ85" s="10"/>
      <c r="AK85" s="6"/>
      <c r="AL85" s="7"/>
      <c r="AM85" s="9"/>
      <c r="AN85" s="10"/>
      <c r="AO85" s="6"/>
      <c r="AP85" s="7"/>
      <c r="AQ85" s="9"/>
      <c r="AR85" s="10"/>
      <c r="AS85" s="6"/>
      <c r="AT85" s="7"/>
      <c r="AU85" s="9"/>
      <c r="AV85" s="10"/>
      <c r="AW85" s="6"/>
      <c r="AX85" s="7"/>
      <c r="AY85" s="9"/>
      <c r="AZ85" s="10"/>
      <c r="BA85" s="6"/>
      <c r="BB85" s="7"/>
      <c r="BC85" s="9"/>
      <c r="BD85" s="10"/>
      <c r="BE85" s="6"/>
      <c r="BF85" s="7"/>
      <c r="BG85" s="9"/>
      <c r="BH85" s="10"/>
      <c r="BI85" s="6"/>
      <c r="BJ85" s="7">
        <v>150</v>
      </c>
      <c r="BK85" s="9"/>
      <c r="BL85" s="10"/>
      <c r="BM85" s="6"/>
      <c r="BN85" s="7"/>
      <c r="BO85" s="9"/>
      <c r="BP85" s="10"/>
      <c r="BQ85" s="6"/>
      <c r="BR85" s="7"/>
      <c r="BS85" s="9"/>
      <c r="BT85" s="10"/>
      <c r="BU85" s="6"/>
      <c r="BV85" s="7"/>
      <c r="BW85" s="9"/>
      <c r="BX85" s="10"/>
      <c r="BY85" s="6"/>
      <c r="BZ85" s="7"/>
      <c r="CA85" s="9"/>
      <c r="CB85" s="10"/>
      <c r="CC85" s="6"/>
      <c r="CD85" s="7"/>
      <c r="CE85" s="9"/>
      <c r="CF85" s="10"/>
      <c r="CG85" s="6"/>
      <c r="CH85" s="7"/>
      <c r="CI85" s="9"/>
      <c r="CJ85" s="10"/>
      <c r="CK85" s="6"/>
      <c r="CL85" s="7"/>
      <c r="CM85" s="9"/>
      <c r="CN85" s="10"/>
      <c r="CO85" s="6"/>
      <c r="CP85" s="7"/>
      <c r="CQ85" s="9"/>
      <c r="CR85" s="10"/>
      <c r="CS85" s="6"/>
      <c r="CT85" s="7"/>
      <c r="CU85" s="9"/>
      <c r="CV85" s="10"/>
      <c r="CW85" s="6"/>
      <c r="CX85" s="7"/>
      <c r="CY85" s="9"/>
      <c r="CZ85" s="10"/>
      <c r="DA85" s="6"/>
      <c r="DB85" s="7"/>
      <c r="DC85" s="9"/>
      <c r="DD85" s="10"/>
      <c r="DE85" s="6"/>
      <c r="DF85" s="7"/>
      <c r="DG85" s="9"/>
      <c r="DH85" s="10"/>
      <c r="DI85" s="6"/>
      <c r="DJ85" s="7"/>
      <c r="DK85" s="9"/>
      <c r="DL85" s="10"/>
      <c r="DM85" s="6"/>
      <c r="DN85" s="7"/>
      <c r="DO85" s="9"/>
      <c r="DP85" s="10"/>
    </row>
    <row r="86" spans="1:120" ht="42.75" customHeight="1" x14ac:dyDescent="0.55000000000000004">
      <c r="A86" s="12">
        <v>83</v>
      </c>
      <c r="B86" s="9"/>
      <c r="C86" s="10"/>
      <c r="D86" s="6"/>
      <c r="E86" s="7"/>
      <c r="F86" s="9"/>
      <c r="G86" s="10"/>
      <c r="H86" s="6"/>
      <c r="I86" s="7"/>
      <c r="J86" s="9"/>
      <c r="K86" s="10"/>
      <c r="L86" s="6"/>
      <c r="M86" s="7"/>
      <c r="N86" s="9"/>
      <c r="O86" s="10"/>
      <c r="P86" s="6"/>
      <c r="Q86" s="7"/>
      <c r="R86" s="9"/>
      <c r="S86" s="10"/>
      <c r="T86" s="6"/>
      <c r="U86" s="7"/>
      <c r="V86" s="9"/>
      <c r="W86" s="10"/>
      <c r="X86" s="6"/>
      <c r="Y86" s="7"/>
      <c r="Z86" s="9"/>
      <c r="AA86" s="10"/>
      <c r="AB86" s="6"/>
      <c r="AC86" s="7"/>
      <c r="AD86" s="9"/>
      <c r="AE86" s="10"/>
      <c r="AF86" s="6"/>
      <c r="AG86" s="7"/>
      <c r="AH86" s="9"/>
      <c r="AI86" s="10"/>
      <c r="AJ86" s="6"/>
      <c r="AK86" s="7"/>
      <c r="AL86" s="9"/>
      <c r="AM86" s="10"/>
      <c r="AN86" s="6"/>
      <c r="AO86" s="7"/>
      <c r="AP86" s="9"/>
      <c r="AQ86" s="10"/>
      <c r="AR86" s="6"/>
      <c r="AS86" s="7"/>
      <c r="AT86" s="9"/>
      <c r="AU86" s="10"/>
      <c r="AV86" s="6"/>
      <c r="AW86" s="7"/>
      <c r="AX86" s="9"/>
      <c r="AY86" s="10"/>
      <c r="AZ86" s="6"/>
      <c r="BA86" s="7"/>
      <c r="BB86" s="9"/>
      <c r="BC86" s="10"/>
      <c r="BD86" s="6"/>
      <c r="BE86" s="7"/>
      <c r="BF86" s="9"/>
      <c r="BG86" s="10"/>
      <c r="BH86" s="6">
        <v>150</v>
      </c>
      <c r="BI86" s="7"/>
      <c r="BJ86" s="9"/>
      <c r="BK86" s="10"/>
      <c r="BL86" s="6"/>
      <c r="BM86" s="7"/>
      <c r="BN86" s="9"/>
      <c r="BO86" s="10"/>
      <c r="BP86" s="6"/>
      <c r="BQ86" s="7"/>
      <c r="BR86" s="9"/>
      <c r="BS86" s="10"/>
      <c r="BT86" s="6"/>
      <c r="BU86" s="7"/>
      <c r="BV86" s="9"/>
      <c r="BW86" s="10"/>
      <c r="BX86" s="6"/>
      <c r="BY86" s="7"/>
      <c r="BZ86" s="9"/>
      <c r="CA86" s="10"/>
      <c r="CB86" s="6"/>
      <c r="CC86" s="7"/>
      <c r="CD86" s="9"/>
      <c r="CE86" s="10"/>
      <c r="CF86" s="6"/>
      <c r="CG86" s="7"/>
      <c r="CH86" s="9"/>
      <c r="CI86" s="10"/>
      <c r="CJ86" s="6"/>
      <c r="CK86" s="7"/>
      <c r="CL86" s="9"/>
      <c r="CM86" s="10"/>
      <c r="CN86" s="6"/>
      <c r="CO86" s="7"/>
      <c r="CP86" s="9"/>
      <c r="CQ86" s="10"/>
      <c r="CR86" s="6"/>
      <c r="CS86" s="7"/>
      <c r="CT86" s="9"/>
      <c r="CU86" s="10"/>
      <c r="CV86" s="6"/>
      <c r="CW86" s="7"/>
      <c r="CX86" s="9"/>
      <c r="CY86" s="10"/>
      <c r="CZ86" s="6"/>
      <c r="DA86" s="7"/>
      <c r="DB86" s="9"/>
      <c r="DC86" s="10"/>
      <c r="DD86" s="6"/>
      <c r="DE86" s="7"/>
      <c r="DF86" s="9"/>
      <c r="DG86" s="10"/>
      <c r="DH86" s="6"/>
      <c r="DI86" s="7"/>
      <c r="DJ86" s="9"/>
      <c r="DK86" s="10"/>
      <c r="DL86" s="6"/>
      <c r="DM86" s="7"/>
      <c r="DN86" s="9"/>
      <c r="DO86" s="10"/>
      <c r="DP86" s="6"/>
    </row>
    <row r="87" spans="1:120" ht="42.75" customHeight="1" x14ac:dyDescent="0.55000000000000004">
      <c r="A87" s="13">
        <v>84</v>
      </c>
      <c r="B87" s="10"/>
      <c r="C87" s="6"/>
      <c r="D87" s="7"/>
      <c r="E87" s="9"/>
      <c r="F87" s="10"/>
      <c r="G87" s="6"/>
      <c r="H87" s="7"/>
      <c r="I87" s="9"/>
      <c r="J87" s="10"/>
      <c r="K87" s="6"/>
      <c r="L87" s="7"/>
      <c r="M87" s="9"/>
      <c r="N87" s="10"/>
      <c r="O87" s="6"/>
      <c r="P87" s="7"/>
      <c r="Q87" s="9"/>
      <c r="R87" s="10"/>
      <c r="S87" s="6"/>
      <c r="T87" s="7"/>
      <c r="U87" s="9"/>
      <c r="V87" s="10"/>
      <c r="W87" s="6"/>
      <c r="X87" s="7"/>
      <c r="Y87" s="9"/>
      <c r="Z87" s="10"/>
      <c r="AA87" s="6"/>
      <c r="AB87" s="7"/>
      <c r="AC87" s="9"/>
      <c r="AD87" s="10"/>
      <c r="AE87" s="6"/>
      <c r="AF87" s="7"/>
      <c r="AG87" s="9"/>
      <c r="AH87" s="10"/>
      <c r="AI87" s="6"/>
      <c r="AJ87" s="7"/>
      <c r="AK87" s="9"/>
      <c r="AL87" s="10"/>
      <c r="AM87" s="6"/>
      <c r="AN87" s="7"/>
      <c r="AO87" s="9"/>
      <c r="AP87" s="10"/>
      <c r="AQ87" s="6"/>
      <c r="AR87" s="7"/>
      <c r="AS87" s="9"/>
      <c r="AT87" s="10"/>
      <c r="AU87" s="6"/>
      <c r="AV87" s="7"/>
      <c r="AW87" s="9"/>
      <c r="AX87" s="10"/>
      <c r="AY87" s="6"/>
      <c r="AZ87" s="7"/>
      <c r="BA87" s="9"/>
      <c r="BB87" s="10"/>
      <c r="BC87" s="6"/>
      <c r="BD87" s="7"/>
      <c r="BE87" s="9"/>
      <c r="BF87" s="10"/>
      <c r="BG87" s="6"/>
      <c r="BH87" s="7"/>
      <c r="BI87" s="9"/>
      <c r="BJ87" s="10">
        <v>150</v>
      </c>
      <c r="BK87" s="6"/>
      <c r="BL87" s="7"/>
      <c r="BM87" s="9"/>
      <c r="BN87" s="10"/>
      <c r="BO87" s="6"/>
      <c r="BP87" s="7"/>
      <c r="BQ87" s="9"/>
      <c r="BR87" s="10"/>
      <c r="BS87" s="6"/>
      <c r="BT87" s="7"/>
      <c r="BU87" s="9"/>
      <c r="BV87" s="10"/>
      <c r="BW87" s="6"/>
      <c r="BX87" s="7"/>
      <c r="BY87" s="9"/>
      <c r="BZ87" s="10"/>
      <c r="CA87" s="6"/>
      <c r="CB87" s="7"/>
      <c r="CC87" s="9"/>
      <c r="CD87" s="10"/>
      <c r="CE87" s="6"/>
      <c r="CF87" s="7"/>
      <c r="CG87" s="9"/>
      <c r="CH87" s="10"/>
      <c r="CI87" s="6"/>
      <c r="CJ87" s="7"/>
      <c r="CK87" s="9"/>
      <c r="CL87" s="10"/>
      <c r="CM87" s="6"/>
      <c r="CN87" s="7"/>
      <c r="CO87" s="9"/>
      <c r="CP87" s="10"/>
      <c r="CQ87" s="6"/>
      <c r="CR87" s="7"/>
      <c r="CS87" s="9"/>
      <c r="CT87" s="10"/>
      <c r="CU87" s="6"/>
      <c r="CV87" s="7"/>
      <c r="CW87" s="9"/>
      <c r="CX87" s="10"/>
      <c r="CY87" s="6"/>
      <c r="CZ87" s="7"/>
      <c r="DA87" s="9"/>
      <c r="DB87" s="10"/>
      <c r="DC87" s="6"/>
      <c r="DD87" s="7"/>
      <c r="DE87" s="9"/>
      <c r="DF87" s="10"/>
      <c r="DG87" s="6"/>
      <c r="DH87" s="7"/>
      <c r="DI87" s="9"/>
      <c r="DJ87" s="10"/>
      <c r="DK87" s="6"/>
      <c r="DL87" s="7"/>
      <c r="DM87" s="9"/>
      <c r="DN87" s="10"/>
      <c r="DO87" s="6"/>
      <c r="DP87" s="7"/>
    </row>
    <row r="88" spans="1:120" ht="42.75" customHeight="1" x14ac:dyDescent="0.55000000000000004">
      <c r="A88" s="14">
        <v>85</v>
      </c>
      <c r="B88" s="6"/>
      <c r="C88" s="7"/>
      <c r="D88" s="9"/>
      <c r="E88" s="10"/>
      <c r="F88" s="6"/>
      <c r="G88" s="7"/>
      <c r="H88" s="9"/>
      <c r="I88" s="10"/>
      <c r="J88" s="6"/>
      <c r="K88" s="7"/>
      <c r="L88" s="9"/>
      <c r="M88" s="10"/>
      <c r="N88" s="6"/>
      <c r="O88" s="7"/>
      <c r="P88" s="9"/>
      <c r="Q88" s="10"/>
      <c r="R88" s="6"/>
      <c r="S88" s="7"/>
      <c r="T88" s="9"/>
      <c r="U88" s="10"/>
      <c r="V88" s="6"/>
      <c r="W88" s="7"/>
      <c r="X88" s="9"/>
      <c r="Y88" s="10"/>
      <c r="Z88" s="6"/>
      <c r="AA88" s="7"/>
      <c r="AB88" s="9"/>
      <c r="AC88" s="10"/>
      <c r="AD88" s="6"/>
      <c r="AE88" s="7"/>
      <c r="AF88" s="9"/>
      <c r="AG88" s="10"/>
      <c r="AH88" s="6"/>
      <c r="AI88" s="7"/>
      <c r="AJ88" s="9"/>
      <c r="AK88" s="10"/>
      <c r="AL88" s="6"/>
      <c r="AM88" s="7"/>
      <c r="AN88" s="9"/>
      <c r="AO88" s="10"/>
      <c r="AP88" s="6"/>
      <c r="AQ88" s="7"/>
      <c r="AR88" s="9"/>
      <c r="AS88" s="10"/>
      <c r="AT88" s="6"/>
      <c r="AU88" s="7"/>
      <c r="AV88" s="9"/>
      <c r="AW88" s="10"/>
      <c r="AX88" s="6"/>
      <c r="AY88" s="7"/>
      <c r="AZ88" s="9"/>
      <c r="BA88" s="10"/>
      <c r="BB88" s="6"/>
      <c r="BC88" s="7"/>
      <c r="BD88" s="9"/>
      <c r="BE88" s="10"/>
      <c r="BF88" s="6"/>
      <c r="BG88" s="7"/>
      <c r="BH88" s="9"/>
      <c r="BI88" s="10"/>
      <c r="BJ88" s="6">
        <v>150</v>
      </c>
      <c r="BK88" s="7"/>
      <c r="BL88" s="9"/>
      <c r="BM88" s="10"/>
      <c r="BN88" s="6"/>
      <c r="BO88" s="7"/>
      <c r="BP88" s="9"/>
      <c r="BQ88" s="10"/>
      <c r="BR88" s="6"/>
      <c r="BS88" s="7"/>
      <c r="BT88" s="9"/>
      <c r="BU88" s="10"/>
      <c r="BV88" s="6"/>
      <c r="BW88" s="7"/>
      <c r="BX88" s="9"/>
      <c r="BY88" s="10"/>
      <c r="BZ88" s="6"/>
      <c r="CA88" s="7"/>
      <c r="CB88" s="9"/>
      <c r="CC88" s="10"/>
      <c r="CD88" s="6"/>
      <c r="CE88" s="7"/>
      <c r="CF88" s="9"/>
      <c r="CG88" s="10"/>
      <c r="CH88" s="6"/>
      <c r="CI88" s="7"/>
      <c r="CJ88" s="9"/>
      <c r="CK88" s="10"/>
      <c r="CL88" s="6"/>
      <c r="CM88" s="7"/>
      <c r="CN88" s="9"/>
      <c r="CO88" s="10"/>
      <c r="CP88" s="6"/>
      <c r="CQ88" s="7"/>
      <c r="CR88" s="9"/>
      <c r="CS88" s="10"/>
      <c r="CT88" s="6"/>
      <c r="CU88" s="7"/>
      <c r="CV88" s="9"/>
      <c r="CW88" s="10"/>
      <c r="CX88" s="6"/>
      <c r="CY88" s="7"/>
      <c r="CZ88" s="9"/>
      <c r="DA88" s="10"/>
      <c r="DB88" s="6"/>
      <c r="DC88" s="7"/>
      <c r="DD88" s="9"/>
      <c r="DE88" s="10"/>
      <c r="DF88" s="6"/>
      <c r="DG88" s="7"/>
      <c r="DH88" s="9"/>
      <c r="DI88" s="10"/>
      <c r="DJ88" s="6"/>
      <c r="DK88" s="7"/>
      <c r="DL88" s="9"/>
      <c r="DM88" s="10"/>
      <c r="DN88" s="6"/>
      <c r="DO88" s="7"/>
      <c r="DP88" s="9"/>
    </row>
    <row r="89" spans="1:120" ht="42.75" customHeight="1" x14ac:dyDescent="0.55000000000000004">
      <c r="A89" s="15">
        <v>86</v>
      </c>
      <c r="B89" s="7"/>
      <c r="C89" s="9"/>
      <c r="D89" s="10"/>
      <c r="E89" s="6"/>
      <c r="F89" s="7"/>
      <c r="G89" s="9"/>
      <c r="H89" s="10"/>
      <c r="I89" s="6"/>
      <c r="J89" s="7"/>
      <c r="K89" s="9"/>
      <c r="L89" s="10"/>
      <c r="M89" s="6"/>
      <c r="N89" s="7"/>
      <c r="O89" s="9"/>
      <c r="P89" s="10"/>
      <c r="Q89" s="6"/>
      <c r="R89" s="7"/>
      <c r="S89" s="9"/>
      <c r="T89" s="10"/>
      <c r="U89" s="6"/>
      <c r="V89" s="7"/>
      <c r="W89" s="9"/>
      <c r="X89" s="10"/>
      <c r="Y89" s="6"/>
      <c r="Z89" s="7"/>
      <c r="AA89" s="9"/>
      <c r="AB89" s="10"/>
      <c r="AC89" s="6"/>
      <c r="AD89" s="7"/>
      <c r="AE89" s="9"/>
      <c r="AF89" s="10"/>
      <c r="AG89" s="6"/>
      <c r="AH89" s="7"/>
      <c r="AI89" s="9"/>
      <c r="AJ89" s="10"/>
      <c r="AK89" s="6"/>
      <c r="AL89" s="7"/>
      <c r="AM89" s="9"/>
      <c r="AN89" s="10"/>
      <c r="AO89" s="6"/>
      <c r="AP89" s="7"/>
      <c r="AQ89" s="9"/>
      <c r="AR89" s="10"/>
      <c r="AS89" s="6"/>
      <c r="AT89" s="7"/>
      <c r="AU89" s="9"/>
      <c r="AV89" s="10"/>
      <c r="AW89" s="6"/>
      <c r="AX89" s="7"/>
      <c r="AY89" s="9"/>
      <c r="AZ89" s="10"/>
      <c r="BA89" s="6"/>
      <c r="BB89" s="7"/>
      <c r="BC89" s="9"/>
      <c r="BD89" s="10"/>
      <c r="BE89" s="6"/>
      <c r="BF89" s="7"/>
      <c r="BG89" s="9"/>
      <c r="BH89" s="10"/>
      <c r="BI89" s="6"/>
      <c r="BJ89" s="7"/>
      <c r="BK89" s="9"/>
      <c r="BL89" s="10">
        <v>150</v>
      </c>
      <c r="BM89" s="6"/>
      <c r="BN89" s="7"/>
      <c r="BO89" s="9"/>
      <c r="BP89" s="10"/>
      <c r="BQ89" s="6"/>
      <c r="BR89" s="7"/>
      <c r="BS89" s="9"/>
      <c r="BT89" s="10"/>
      <c r="BU89" s="6"/>
      <c r="BV89" s="7"/>
      <c r="BW89" s="9"/>
      <c r="BX89" s="10"/>
      <c r="BY89" s="6"/>
      <c r="BZ89" s="7"/>
      <c r="CA89" s="9"/>
      <c r="CB89" s="10"/>
      <c r="CC89" s="6"/>
      <c r="CD89" s="7"/>
      <c r="CE89" s="9"/>
      <c r="CF89" s="10"/>
      <c r="CG89" s="6"/>
      <c r="CH89" s="7"/>
      <c r="CI89" s="9"/>
      <c r="CJ89" s="10"/>
      <c r="CK89" s="6"/>
      <c r="CL89" s="7"/>
      <c r="CM89" s="9"/>
      <c r="CN89" s="10"/>
      <c r="CO89" s="6"/>
      <c r="CP89" s="7"/>
      <c r="CQ89" s="9"/>
      <c r="CR89" s="10"/>
      <c r="CS89" s="6"/>
      <c r="CT89" s="7"/>
      <c r="CU89" s="9"/>
      <c r="CV89" s="10"/>
      <c r="CW89" s="6"/>
      <c r="CX89" s="7"/>
      <c r="CY89" s="9"/>
      <c r="CZ89" s="10"/>
      <c r="DA89" s="6"/>
      <c r="DB89" s="7"/>
      <c r="DC89" s="9"/>
      <c r="DD89" s="10"/>
      <c r="DE89" s="6"/>
      <c r="DF89" s="7"/>
      <c r="DG89" s="9"/>
      <c r="DH89" s="10"/>
      <c r="DI89" s="6"/>
      <c r="DJ89" s="7"/>
      <c r="DK89" s="9"/>
      <c r="DL89" s="10"/>
      <c r="DM89" s="6"/>
      <c r="DN89" s="7"/>
      <c r="DO89" s="9"/>
      <c r="DP89" s="10"/>
    </row>
    <row r="90" spans="1:120" ht="42.75" customHeight="1" x14ac:dyDescent="0.55000000000000004">
      <c r="A90" s="12">
        <v>87</v>
      </c>
      <c r="B90" s="9"/>
      <c r="C90" s="10"/>
      <c r="D90" s="6"/>
      <c r="E90" s="7"/>
      <c r="F90" s="9"/>
      <c r="G90" s="10"/>
      <c r="H90" s="6"/>
      <c r="I90" s="7"/>
      <c r="J90" s="9"/>
      <c r="K90" s="10"/>
      <c r="L90" s="6"/>
      <c r="M90" s="7"/>
      <c r="N90" s="9"/>
      <c r="O90" s="10"/>
      <c r="P90" s="6"/>
      <c r="Q90" s="7"/>
      <c r="R90" s="9"/>
      <c r="S90" s="10"/>
      <c r="T90" s="6"/>
      <c r="U90" s="7"/>
      <c r="V90" s="9"/>
      <c r="W90" s="10"/>
      <c r="X90" s="6"/>
      <c r="Y90" s="7"/>
      <c r="Z90" s="9"/>
      <c r="AA90" s="10"/>
      <c r="AB90" s="6"/>
      <c r="AC90" s="7"/>
      <c r="AD90" s="9"/>
      <c r="AE90" s="10"/>
      <c r="AF90" s="6"/>
      <c r="AG90" s="7"/>
      <c r="AH90" s="9"/>
      <c r="AI90" s="10"/>
      <c r="AJ90" s="6"/>
      <c r="AK90" s="7"/>
      <c r="AL90" s="9"/>
      <c r="AM90" s="10"/>
      <c r="AN90" s="6"/>
      <c r="AO90" s="7"/>
      <c r="AP90" s="9"/>
      <c r="AQ90" s="10"/>
      <c r="AR90" s="6"/>
      <c r="AS90" s="7"/>
      <c r="AT90" s="9"/>
      <c r="AU90" s="10"/>
      <c r="AV90" s="6"/>
      <c r="AW90" s="7"/>
      <c r="AX90" s="9"/>
      <c r="AY90" s="10"/>
      <c r="AZ90" s="6"/>
      <c r="BA90" s="7"/>
      <c r="BB90" s="9"/>
      <c r="BC90" s="10"/>
      <c r="BD90" s="6"/>
      <c r="BE90" s="7"/>
      <c r="BF90" s="9"/>
      <c r="BG90" s="10"/>
      <c r="BH90" s="6"/>
      <c r="BI90" s="7"/>
      <c r="BJ90" s="9">
        <v>150</v>
      </c>
      <c r="BK90" s="10"/>
      <c r="BL90" s="6">
        <v>150</v>
      </c>
      <c r="BM90" s="7"/>
      <c r="BN90" s="9"/>
      <c r="BO90" s="10"/>
      <c r="BP90" s="6"/>
      <c r="BQ90" s="7"/>
      <c r="BR90" s="9"/>
      <c r="BS90" s="10"/>
      <c r="BT90" s="6"/>
      <c r="BU90" s="7"/>
      <c r="BV90" s="9"/>
      <c r="BW90" s="10"/>
      <c r="BX90" s="6"/>
      <c r="BY90" s="7"/>
      <c r="BZ90" s="9"/>
      <c r="CA90" s="10"/>
      <c r="CB90" s="6"/>
      <c r="CC90" s="7"/>
      <c r="CD90" s="9"/>
      <c r="CE90" s="10"/>
      <c r="CF90" s="6"/>
      <c r="CG90" s="7"/>
      <c r="CH90" s="9"/>
      <c r="CI90" s="10"/>
      <c r="CJ90" s="6"/>
      <c r="CK90" s="7"/>
      <c r="CL90" s="9"/>
      <c r="CM90" s="10"/>
      <c r="CN90" s="6"/>
      <c r="CO90" s="7"/>
      <c r="CP90" s="9"/>
      <c r="CQ90" s="10"/>
      <c r="CR90" s="6"/>
      <c r="CS90" s="7"/>
      <c r="CT90" s="9"/>
      <c r="CU90" s="10"/>
      <c r="CV90" s="6"/>
      <c r="CW90" s="7"/>
      <c r="CX90" s="9"/>
      <c r="CY90" s="10"/>
      <c r="CZ90" s="6"/>
      <c r="DA90" s="7"/>
      <c r="DB90" s="9"/>
      <c r="DC90" s="10"/>
      <c r="DD90" s="6"/>
      <c r="DE90" s="7"/>
      <c r="DF90" s="9"/>
      <c r="DG90" s="10"/>
      <c r="DH90" s="6"/>
      <c r="DI90" s="7"/>
      <c r="DJ90" s="9"/>
      <c r="DK90" s="10"/>
      <c r="DL90" s="6"/>
      <c r="DM90" s="7"/>
      <c r="DN90" s="9"/>
      <c r="DO90" s="10"/>
      <c r="DP90" s="6"/>
    </row>
    <row r="91" spans="1:120" ht="42.75" customHeight="1" x14ac:dyDescent="0.55000000000000004">
      <c r="A91" s="13">
        <v>88</v>
      </c>
      <c r="B91" s="10"/>
      <c r="C91" s="6"/>
      <c r="D91" s="7"/>
      <c r="E91" s="9"/>
      <c r="F91" s="10"/>
      <c r="G91" s="6"/>
      <c r="H91" s="7"/>
      <c r="I91" s="9"/>
      <c r="J91" s="10"/>
      <c r="K91" s="6"/>
      <c r="L91" s="7"/>
      <c r="M91" s="9"/>
      <c r="N91" s="10"/>
      <c r="O91" s="6"/>
      <c r="P91" s="7"/>
      <c r="Q91" s="9"/>
      <c r="R91" s="10"/>
      <c r="S91" s="6"/>
      <c r="T91" s="7"/>
      <c r="U91" s="9"/>
      <c r="V91" s="10"/>
      <c r="W91" s="6"/>
      <c r="X91" s="7"/>
      <c r="Y91" s="9"/>
      <c r="Z91" s="10"/>
      <c r="AA91" s="6"/>
      <c r="AB91" s="7"/>
      <c r="AC91" s="9"/>
      <c r="AD91" s="10"/>
      <c r="AE91" s="6"/>
      <c r="AF91" s="7"/>
      <c r="AG91" s="9"/>
      <c r="AH91" s="10"/>
      <c r="AI91" s="6"/>
      <c r="AJ91" s="7"/>
      <c r="AK91" s="9"/>
      <c r="AL91" s="10"/>
      <c r="AM91" s="6"/>
      <c r="AN91" s="7"/>
      <c r="AO91" s="9"/>
      <c r="AP91" s="10"/>
      <c r="AQ91" s="6"/>
      <c r="AR91" s="7"/>
      <c r="AS91" s="9"/>
      <c r="AT91" s="10"/>
      <c r="AU91" s="6"/>
      <c r="AV91" s="7"/>
      <c r="AW91" s="9"/>
      <c r="AX91" s="10"/>
      <c r="AY91" s="6"/>
      <c r="AZ91" s="7"/>
      <c r="BA91" s="9"/>
      <c r="BB91" s="10"/>
      <c r="BC91" s="6"/>
      <c r="BD91" s="7"/>
      <c r="BE91" s="9"/>
      <c r="BF91" s="10"/>
      <c r="BG91" s="6"/>
      <c r="BH91" s="7"/>
      <c r="BI91" s="9"/>
      <c r="BJ91" s="10"/>
      <c r="BK91" s="6"/>
      <c r="BL91" s="7"/>
      <c r="BM91" s="9"/>
      <c r="BN91" s="10"/>
      <c r="BO91" s="6"/>
      <c r="BP91" s="7"/>
      <c r="BQ91" s="9"/>
      <c r="BR91" s="10"/>
      <c r="BS91" s="6"/>
      <c r="BT91" s="7"/>
      <c r="BU91" s="9"/>
      <c r="BV91" s="10"/>
      <c r="BW91" s="6"/>
      <c r="BX91" s="7"/>
      <c r="BY91" s="9"/>
      <c r="BZ91" s="10"/>
      <c r="CA91" s="6"/>
      <c r="CB91" s="7"/>
      <c r="CC91" s="9"/>
      <c r="CD91" s="10"/>
      <c r="CE91" s="6"/>
      <c r="CF91" s="7"/>
      <c r="CG91" s="9"/>
      <c r="CH91" s="10"/>
      <c r="CI91" s="6"/>
      <c r="CJ91" s="7"/>
      <c r="CK91" s="9"/>
      <c r="CL91" s="10"/>
      <c r="CM91" s="6"/>
      <c r="CN91" s="7"/>
      <c r="CO91" s="9"/>
      <c r="CP91" s="10"/>
      <c r="CQ91" s="6"/>
      <c r="CR91" s="7"/>
      <c r="CS91" s="9"/>
      <c r="CT91" s="10"/>
      <c r="CU91" s="6"/>
      <c r="CV91" s="7"/>
      <c r="CW91" s="9"/>
      <c r="CX91" s="10"/>
      <c r="CY91" s="6"/>
      <c r="CZ91" s="7"/>
      <c r="DA91" s="9"/>
      <c r="DB91" s="10"/>
      <c r="DC91" s="6"/>
      <c r="DD91" s="7"/>
      <c r="DE91" s="9"/>
      <c r="DF91" s="10"/>
      <c r="DG91" s="6"/>
      <c r="DH91" s="7"/>
      <c r="DI91" s="9"/>
      <c r="DJ91" s="10"/>
      <c r="DK91" s="6"/>
      <c r="DL91" s="7"/>
      <c r="DM91" s="9"/>
      <c r="DN91" s="10"/>
      <c r="DO91" s="6"/>
      <c r="DP91" s="7"/>
    </row>
    <row r="92" spans="1:120" ht="42.75" customHeight="1" x14ac:dyDescent="0.55000000000000004">
      <c r="A92" s="14">
        <v>89</v>
      </c>
      <c r="B92" s="6"/>
      <c r="C92" s="7"/>
      <c r="D92" s="9"/>
      <c r="E92" s="10"/>
      <c r="F92" s="6"/>
      <c r="G92" s="7"/>
      <c r="H92" s="9"/>
      <c r="I92" s="10"/>
      <c r="J92" s="6"/>
      <c r="K92" s="7"/>
      <c r="L92" s="9"/>
      <c r="M92" s="10"/>
      <c r="N92" s="6"/>
      <c r="O92" s="7"/>
      <c r="P92" s="9"/>
      <c r="Q92" s="10"/>
      <c r="R92" s="6"/>
      <c r="S92" s="7"/>
      <c r="T92" s="9"/>
      <c r="U92" s="10"/>
      <c r="V92" s="6"/>
      <c r="W92" s="7"/>
      <c r="X92" s="9"/>
      <c r="Y92" s="10"/>
      <c r="Z92" s="6"/>
      <c r="AA92" s="7"/>
      <c r="AB92" s="9"/>
      <c r="AC92" s="10"/>
      <c r="AD92" s="6"/>
      <c r="AE92" s="7"/>
      <c r="AF92" s="9"/>
      <c r="AG92" s="10"/>
      <c r="AH92" s="6"/>
      <c r="AI92" s="7"/>
      <c r="AJ92" s="9"/>
      <c r="AK92" s="10"/>
      <c r="AL92" s="6"/>
      <c r="AM92" s="7"/>
      <c r="AN92" s="9"/>
      <c r="AO92" s="10"/>
      <c r="AP92" s="6"/>
      <c r="AQ92" s="7"/>
      <c r="AR92" s="9"/>
      <c r="AS92" s="10"/>
      <c r="AT92" s="6"/>
      <c r="AU92" s="7"/>
      <c r="AV92" s="9"/>
      <c r="AW92" s="10"/>
      <c r="AX92" s="6"/>
      <c r="AY92" s="7"/>
      <c r="AZ92" s="9"/>
      <c r="BA92" s="10"/>
      <c r="BB92" s="6"/>
      <c r="BC92" s="7"/>
      <c r="BD92" s="9"/>
      <c r="BE92" s="10"/>
      <c r="BF92" s="6"/>
      <c r="BG92" s="7"/>
      <c r="BH92" s="9"/>
      <c r="BI92" s="10"/>
      <c r="BJ92" s="6"/>
      <c r="BK92" s="7"/>
      <c r="BL92" s="9">
        <v>150</v>
      </c>
      <c r="BM92" s="10">
        <v>150</v>
      </c>
      <c r="BN92" s="6">
        <v>150</v>
      </c>
      <c r="BO92" s="7"/>
      <c r="BP92" s="9">
        <v>150</v>
      </c>
      <c r="BQ92" s="10"/>
      <c r="BR92" s="6"/>
      <c r="BS92" s="7"/>
      <c r="BT92" s="9"/>
      <c r="BU92" s="10"/>
      <c r="BV92" s="6"/>
      <c r="BW92" s="7"/>
      <c r="BX92" s="9"/>
      <c r="BY92" s="10"/>
      <c r="BZ92" s="6"/>
      <c r="CA92" s="7"/>
      <c r="CB92" s="9"/>
      <c r="CC92" s="10"/>
      <c r="CD92" s="6"/>
      <c r="CE92" s="7"/>
      <c r="CF92" s="9"/>
      <c r="CG92" s="10"/>
      <c r="CH92" s="6"/>
      <c r="CI92" s="7"/>
      <c r="CJ92" s="9"/>
      <c r="CK92" s="10"/>
      <c r="CL92" s="6"/>
      <c r="CM92" s="7"/>
      <c r="CN92" s="9"/>
      <c r="CO92" s="10"/>
      <c r="CP92" s="6"/>
      <c r="CQ92" s="7"/>
      <c r="CR92" s="9"/>
      <c r="CS92" s="10"/>
      <c r="CT92" s="6"/>
      <c r="CU92" s="7"/>
      <c r="CV92" s="9"/>
      <c r="CW92" s="10"/>
      <c r="CX92" s="6"/>
      <c r="CY92" s="7"/>
      <c r="CZ92" s="9"/>
      <c r="DA92" s="10"/>
      <c r="DB92" s="6"/>
      <c r="DC92" s="7"/>
      <c r="DD92" s="9"/>
      <c r="DE92" s="10"/>
      <c r="DF92" s="6"/>
      <c r="DG92" s="7"/>
      <c r="DH92" s="9"/>
      <c r="DI92" s="10"/>
      <c r="DJ92" s="6"/>
      <c r="DK92" s="7"/>
      <c r="DL92" s="9"/>
      <c r="DM92" s="10"/>
      <c r="DN92" s="6"/>
      <c r="DO92" s="7"/>
      <c r="DP92" s="9"/>
    </row>
    <row r="93" spans="1:120" ht="42.75" customHeight="1" x14ac:dyDescent="0.55000000000000004">
      <c r="A93" s="15">
        <v>90</v>
      </c>
      <c r="B93" s="7"/>
      <c r="C93" s="9"/>
      <c r="D93" s="10"/>
      <c r="E93" s="6"/>
      <c r="F93" s="7"/>
      <c r="G93" s="9"/>
      <c r="H93" s="10"/>
      <c r="I93" s="6"/>
      <c r="J93" s="7"/>
      <c r="K93" s="9"/>
      <c r="L93" s="10"/>
      <c r="M93" s="6"/>
      <c r="N93" s="7"/>
      <c r="O93" s="9"/>
      <c r="P93" s="10"/>
      <c r="Q93" s="6"/>
      <c r="R93" s="7"/>
      <c r="S93" s="9"/>
      <c r="T93" s="10"/>
      <c r="U93" s="6"/>
      <c r="V93" s="7"/>
      <c r="W93" s="9"/>
      <c r="X93" s="10"/>
      <c r="Y93" s="6"/>
      <c r="Z93" s="7"/>
      <c r="AA93" s="9"/>
      <c r="AB93" s="10"/>
      <c r="AC93" s="6"/>
      <c r="AD93" s="7"/>
      <c r="AE93" s="9"/>
      <c r="AF93" s="10"/>
      <c r="AG93" s="6"/>
      <c r="AH93" s="7"/>
      <c r="AI93" s="9"/>
      <c r="AJ93" s="10"/>
      <c r="AK93" s="6"/>
      <c r="AL93" s="7"/>
      <c r="AM93" s="9"/>
      <c r="AN93" s="10"/>
      <c r="AO93" s="6"/>
      <c r="AP93" s="7"/>
      <c r="AQ93" s="9"/>
      <c r="AR93" s="10"/>
      <c r="AS93" s="6"/>
      <c r="AT93" s="7"/>
      <c r="AU93" s="9"/>
      <c r="AV93" s="10"/>
      <c r="AW93" s="6"/>
      <c r="AX93" s="7"/>
      <c r="AY93" s="9"/>
      <c r="AZ93" s="10"/>
      <c r="BA93" s="6"/>
      <c r="BB93" s="7"/>
      <c r="BC93" s="9"/>
      <c r="BD93" s="10"/>
      <c r="BE93" s="6"/>
      <c r="BF93" s="7"/>
      <c r="BG93" s="9"/>
      <c r="BH93" s="10"/>
      <c r="BI93" s="6"/>
      <c r="BJ93" s="7"/>
      <c r="BK93" s="9"/>
      <c r="BL93" s="10"/>
      <c r="BM93" s="6"/>
      <c r="BN93" s="7">
        <v>150</v>
      </c>
      <c r="BO93" s="9"/>
      <c r="BP93" s="10"/>
      <c r="BQ93" s="6"/>
      <c r="BR93" s="7"/>
      <c r="BS93" s="9"/>
      <c r="BT93" s="10"/>
      <c r="BU93" s="6"/>
      <c r="BV93" s="7"/>
      <c r="BW93" s="9"/>
      <c r="BX93" s="10"/>
      <c r="BY93" s="6"/>
      <c r="BZ93" s="7"/>
      <c r="CA93" s="9"/>
      <c r="CB93" s="10"/>
      <c r="CC93" s="6"/>
      <c r="CD93" s="7"/>
      <c r="CE93" s="9"/>
      <c r="CF93" s="10"/>
      <c r="CG93" s="6"/>
      <c r="CH93" s="7"/>
      <c r="CI93" s="9"/>
      <c r="CJ93" s="10"/>
      <c r="CK93" s="6"/>
      <c r="CL93" s="7"/>
      <c r="CM93" s="9"/>
      <c r="CN93" s="10"/>
      <c r="CO93" s="6"/>
      <c r="CP93" s="7"/>
      <c r="CQ93" s="9"/>
      <c r="CR93" s="10"/>
      <c r="CS93" s="6"/>
      <c r="CT93" s="7"/>
      <c r="CU93" s="9"/>
      <c r="CV93" s="10"/>
      <c r="CW93" s="6"/>
      <c r="CX93" s="7"/>
      <c r="CY93" s="9"/>
      <c r="CZ93" s="10"/>
      <c r="DA93" s="6"/>
      <c r="DB93" s="7"/>
      <c r="DC93" s="9"/>
      <c r="DD93" s="10"/>
      <c r="DE93" s="6"/>
      <c r="DF93" s="7"/>
      <c r="DG93" s="9"/>
      <c r="DH93" s="10"/>
      <c r="DI93" s="6"/>
      <c r="DJ93" s="7"/>
      <c r="DK93" s="9"/>
      <c r="DL93" s="10"/>
      <c r="DM93" s="6"/>
      <c r="DN93" s="7"/>
      <c r="DO93" s="9"/>
      <c r="DP93" s="10"/>
    </row>
    <row r="94" spans="1:120" ht="42.75" customHeight="1" x14ac:dyDescent="0.55000000000000004">
      <c r="A94" s="12">
        <v>91</v>
      </c>
      <c r="B94" s="9"/>
      <c r="C94" s="10"/>
      <c r="D94" s="6"/>
      <c r="E94" s="7"/>
      <c r="F94" s="9"/>
      <c r="G94" s="10"/>
      <c r="H94" s="6"/>
      <c r="I94" s="7"/>
      <c r="J94" s="9"/>
      <c r="K94" s="10"/>
      <c r="L94" s="6"/>
      <c r="M94" s="7"/>
      <c r="N94" s="9"/>
      <c r="O94" s="10"/>
      <c r="P94" s="6"/>
      <c r="Q94" s="7"/>
      <c r="R94" s="9"/>
      <c r="S94" s="10"/>
      <c r="T94" s="6"/>
      <c r="U94" s="7"/>
      <c r="V94" s="9"/>
      <c r="W94" s="10"/>
      <c r="X94" s="6"/>
      <c r="Y94" s="7"/>
      <c r="Z94" s="9"/>
      <c r="AA94" s="10"/>
      <c r="AB94" s="6"/>
      <c r="AC94" s="7"/>
      <c r="AD94" s="9"/>
      <c r="AE94" s="10"/>
      <c r="AF94" s="6"/>
      <c r="AG94" s="7"/>
      <c r="AH94" s="9"/>
      <c r="AI94" s="10"/>
      <c r="AJ94" s="6"/>
      <c r="AK94" s="7"/>
      <c r="AL94" s="9"/>
      <c r="AM94" s="10"/>
      <c r="AN94" s="6"/>
      <c r="AO94" s="7"/>
      <c r="AP94" s="9"/>
      <c r="AQ94" s="10"/>
      <c r="AR94" s="6"/>
      <c r="AS94" s="7"/>
      <c r="AT94" s="9"/>
      <c r="AU94" s="10"/>
      <c r="AV94" s="6"/>
      <c r="AW94" s="7"/>
      <c r="AX94" s="9"/>
      <c r="AY94" s="10"/>
      <c r="AZ94" s="6"/>
      <c r="BA94" s="7"/>
      <c r="BB94" s="9"/>
      <c r="BC94" s="10"/>
      <c r="BD94" s="6"/>
      <c r="BE94" s="7"/>
      <c r="BF94" s="9"/>
      <c r="BG94" s="10"/>
      <c r="BH94" s="6"/>
      <c r="BI94" s="7"/>
      <c r="BJ94" s="9"/>
      <c r="BK94" s="10"/>
      <c r="BL94" s="6">
        <v>150</v>
      </c>
      <c r="BM94" s="7"/>
      <c r="BN94" s="9">
        <v>150</v>
      </c>
      <c r="BO94" s="10"/>
      <c r="BP94" s="6">
        <v>150</v>
      </c>
      <c r="BQ94" s="7"/>
      <c r="BR94" s="9"/>
      <c r="BS94" s="10"/>
      <c r="BT94" s="6"/>
      <c r="BU94" s="7"/>
      <c r="BV94" s="9"/>
      <c r="BW94" s="10"/>
      <c r="BX94" s="6"/>
      <c r="BY94" s="7"/>
      <c r="BZ94" s="9"/>
      <c r="CA94" s="10"/>
      <c r="CB94" s="6"/>
      <c r="CC94" s="7"/>
      <c r="CD94" s="9"/>
      <c r="CE94" s="10"/>
      <c r="CF94" s="6"/>
      <c r="CG94" s="7"/>
      <c r="CH94" s="9"/>
      <c r="CI94" s="10"/>
      <c r="CJ94" s="6"/>
      <c r="CK94" s="7"/>
      <c r="CL94" s="9"/>
      <c r="CM94" s="10"/>
      <c r="CN94" s="6"/>
      <c r="CO94" s="7"/>
      <c r="CP94" s="9"/>
      <c r="CQ94" s="10"/>
      <c r="CR94" s="6"/>
      <c r="CS94" s="7"/>
      <c r="CT94" s="9"/>
      <c r="CU94" s="10"/>
      <c r="CV94" s="6"/>
      <c r="CW94" s="7"/>
      <c r="CX94" s="9"/>
      <c r="CY94" s="10"/>
      <c r="CZ94" s="6"/>
      <c r="DA94" s="7"/>
      <c r="DB94" s="9"/>
      <c r="DC94" s="10"/>
      <c r="DD94" s="6"/>
      <c r="DE94" s="7"/>
      <c r="DF94" s="9"/>
      <c r="DG94" s="10"/>
      <c r="DH94" s="6"/>
      <c r="DI94" s="7"/>
      <c r="DJ94" s="9"/>
      <c r="DK94" s="10"/>
      <c r="DL94" s="6"/>
      <c r="DM94" s="7"/>
      <c r="DN94" s="9"/>
      <c r="DO94" s="10"/>
      <c r="DP94" s="6"/>
    </row>
    <row r="95" spans="1:120" ht="42.75" customHeight="1" x14ac:dyDescent="0.55000000000000004">
      <c r="A95" s="13">
        <v>92</v>
      </c>
      <c r="B95" s="10"/>
      <c r="C95" s="6"/>
      <c r="D95" s="7"/>
      <c r="E95" s="9"/>
      <c r="F95" s="10"/>
      <c r="G95" s="6"/>
      <c r="H95" s="7"/>
      <c r="I95" s="9"/>
      <c r="J95" s="10"/>
      <c r="K95" s="6"/>
      <c r="L95" s="7"/>
      <c r="M95" s="9"/>
      <c r="N95" s="10"/>
      <c r="O95" s="6"/>
      <c r="P95" s="7"/>
      <c r="Q95" s="9"/>
      <c r="R95" s="10"/>
      <c r="S95" s="6"/>
      <c r="T95" s="7"/>
      <c r="U95" s="9"/>
      <c r="V95" s="10"/>
      <c r="W95" s="6"/>
      <c r="X95" s="7"/>
      <c r="Y95" s="9"/>
      <c r="Z95" s="10"/>
      <c r="AA95" s="6"/>
      <c r="AB95" s="7"/>
      <c r="AC95" s="9"/>
      <c r="AD95" s="10"/>
      <c r="AE95" s="6"/>
      <c r="AF95" s="7"/>
      <c r="AG95" s="9"/>
      <c r="AH95" s="10"/>
      <c r="AI95" s="6"/>
      <c r="AJ95" s="7"/>
      <c r="AK95" s="9"/>
      <c r="AL95" s="10"/>
      <c r="AM95" s="6"/>
      <c r="AN95" s="7"/>
      <c r="AO95" s="9"/>
      <c r="AP95" s="10"/>
      <c r="AQ95" s="6"/>
      <c r="AR95" s="7"/>
      <c r="AS95" s="9"/>
      <c r="AT95" s="10"/>
      <c r="AU95" s="6"/>
      <c r="AV95" s="7"/>
      <c r="AW95" s="9"/>
      <c r="AX95" s="10"/>
      <c r="AY95" s="6"/>
      <c r="AZ95" s="7"/>
      <c r="BA95" s="9"/>
      <c r="BB95" s="10"/>
      <c r="BC95" s="6"/>
      <c r="BD95" s="7"/>
      <c r="BE95" s="9"/>
      <c r="BF95" s="10"/>
      <c r="BG95" s="6"/>
      <c r="BH95" s="7"/>
      <c r="BI95" s="9"/>
      <c r="BJ95" s="10"/>
      <c r="BK95" s="6"/>
      <c r="BL95" s="7"/>
      <c r="BM95" s="9"/>
      <c r="BN95" s="10">
        <v>150</v>
      </c>
      <c r="BO95" s="6"/>
      <c r="BP95" s="7"/>
      <c r="BQ95" s="9"/>
      <c r="BR95" s="10"/>
      <c r="BS95" s="6"/>
      <c r="BT95" s="7"/>
      <c r="BU95" s="9"/>
      <c r="BV95" s="10"/>
      <c r="BW95" s="6"/>
      <c r="BX95" s="7"/>
      <c r="BY95" s="9"/>
      <c r="BZ95" s="10"/>
      <c r="CA95" s="6"/>
      <c r="CB95" s="7"/>
      <c r="CC95" s="9"/>
      <c r="CD95" s="10"/>
      <c r="CE95" s="6"/>
      <c r="CF95" s="7"/>
      <c r="CG95" s="9"/>
      <c r="CH95" s="10"/>
      <c r="CI95" s="6"/>
      <c r="CJ95" s="7"/>
      <c r="CK95" s="9"/>
      <c r="CL95" s="10"/>
      <c r="CM95" s="6"/>
      <c r="CN95" s="7"/>
      <c r="CO95" s="9"/>
      <c r="CP95" s="10"/>
      <c r="CQ95" s="6"/>
      <c r="CR95" s="7"/>
      <c r="CS95" s="9"/>
      <c r="CT95" s="10"/>
      <c r="CU95" s="6"/>
      <c r="CV95" s="7"/>
      <c r="CW95" s="9"/>
      <c r="CX95" s="10"/>
      <c r="CY95" s="6"/>
      <c r="CZ95" s="7"/>
      <c r="DA95" s="9"/>
      <c r="DB95" s="10"/>
      <c r="DC95" s="6"/>
      <c r="DD95" s="7"/>
      <c r="DE95" s="9"/>
      <c r="DF95" s="10"/>
      <c r="DG95" s="6"/>
      <c r="DH95" s="7"/>
      <c r="DI95" s="9"/>
      <c r="DJ95" s="10"/>
      <c r="DK95" s="6"/>
      <c r="DL95" s="7"/>
      <c r="DM95" s="9"/>
      <c r="DN95" s="10"/>
      <c r="DO95" s="6"/>
      <c r="DP95" s="7"/>
    </row>
    <row r="96" spans="1:120" ht="42.75" customHeight="1" x14ac:dyDescent="0.55000000000000004">
      <c r="A96" s="14">
        <v>93</v>
      </c>
      <c r="B96" s="6"/>
      <c r="C96" s="7"/>
      <c r="D96" s="9"/>
      <c r="E96" s="10"/>
      <c r="F96" s="6"/>
      <c r="G96" s="7"/>
      <c r="H96" s="9"/>
      <c r="I96" s="10"/>
      <c r="J96" s="6"/>
      <c r="K96" s="7"/>
      <c r="L96" s="9"/>
      <c r="M96" s="10"/>
      <c r="N96" s="6"/>
      <c r="O96" s="7"/>
      <c r="P96" s="9"/>
      <c r="Q96" s="10"/>
      <c r="R96" s="6"/>
      <c r="S96" s="7"/>
      <c r="T96" s="9"/>
      <c r="U96" s="10"/>
      <c r="V96" s="6"/>
      <c r="W96" s="7"/>
      <c r="X96" s="9"/>
      <c r="Y96" s="10"/>
      <c r="Z96" s="6"/>
      <c r="AA96" s="7"/>
      <c r="AB96" s="9"/>
      <c r="AC96" s="10"/>
      <c r="AD96" s="6"/>
      <c r="AE96" s="7"/>
      <c r="AF96" s="9"/>
      <c r="AG96" s="10"/>
      <c r="AH96" s="6"/>
      <c r="AI96" s="7"/>
      <c r="AJ96" s="9"/>
      <c r="AK96" s="10"/>
      <c r="AL96" s="6"/>
      <c r="AM96" s="7"/>
      <c r="AN96" s="9"/>
      <c r="AO96" s="10"/>
      <c r="AP96" s="6"/>
      <c r="AQ96" s="7"/>
      <c r="AR96" s="9"/>
      <c r="AS96" s="10"/>
      <c r="AT96" s="6"/>
      <c r="AU96" s="7"/>
      <c r="AV96" s="9"/>
      <c r="AW96" s="10"/>
      <c r="AX96" s="6"/>
      <c r="AY96" s="7"/>
      <c r="AZ96" s="9"/>
      <c r="BA96" s="10"/>
      <c r="BB96" s="6"/>
      <c r="BC96" s="7"/>
      <c r="BD96" s="9"/>
      <c r="BE96" s="10"/>
      <c r="BF96" s="6"/>
      <c r="BG96" s="7"/>
      <c r="BH96" s="9"/>
      <c r="BI96" s="10"/>
      <c r="BJ96" s="6"/>
      <c r="BK96" s="7"/>
      <c r="BL96" s="9"/>
      <c r="BM96" s="10"/>
      <c r="BN96" s="6">
        <v>150</v>
      </c>
      <c r="BO96" s="7">
        <v>150</v>
      </c>
      <c r="BP96" s="9">
        <v>150</v>
      </c>
      <c r="BQ96" s="10"/>
      <c r="BR96" s="6">
        <v>150</v>
      </c>
      <c r="BS96" s="7"/>
      <c r="BT96" s="9"/>
      <c r="BU96" s="10"/>
      <c r="BV96" s="6"/>
      <c r="BW96" s="7"/>
      <c r="BX96" s="9"/>
      <c r="BY96" s="10"/>
      <c r="BZ96" s="6"/>
      <c r="CA96" s="7"/>
      <c r="CB96" s="9"/>
      <c r="CC96" s="10"/>
      <c r="CD96" s="6"/>
      <c r="CE96" s="7"/>
      <c r="CF96" s="9"/>
      <c r="CG96" s="10"/>
      <c r="CH96" s="6"/>
      <c r="CI96" s="7"/>
      <c r="CJ96" s="9"/>
      <c r="CK96" s="10"/>
      <c r="CL96" s="6"/>
      <c r="CM96" s="7"/>
      <c r="CN96" s="9"/>
      <c r="CO96" s="10"/>
      <c r="CP96" s="6"/>
      <c r="CQ96" s="7"/>
      <c r="CR96" s="9"/>
      <c r="CS96" s="10"/>
      <c r="CT96" s="6"/>
      <c r="CU96" s="7"/>
      <c r="CV96" s="9"/>
      <c r="CW96" s="10"/>
      <c r="CX96" s="6"/>
      <c r="CY96" s="7"/>
      <c r="CZ96" s="9"/>
      <c r="DA96" s="10"/>
      <c r="DB96" s="6"/>
      <c r="DC96" s="7"/>
      <c r="DD96" s="9"/>
      <c r="DE96" s="10"/>
      <c r="DF96" s="6"/>
      <c r="DG96" s="7"/>
      <c r="DH96" s="9"/>
      <c r="DI96" s="10"/>
      <c r="DJ96" s="6"/>
      <c r="DK96" s="7"/>
      <c r="DL96" s="9"/>
      <c r="DM96" s="10"/>
      <c r="DN96" s="6"/>
      <c r="DO96" s="7"/>
      <c r="DP96" s="9"/>
    </row>
    <row r="97" spans="1:120" ht="42.75" customHeight="1" x14ac:dyDescent="0.55000000000000004">
      <c r="A97" s="15">
        <v>94</v>
      </c>
      <c r="B97" s="7"/>
      <c r="C97" s="9"/>
      <c r="D97" s="10"/>
      <c r="E97" s="6"/>
      <c r="F97" s="7"/>
      <c r="G97" s="9"/>
      <c r="H97" s="10"/>
      <c r="I97" s="6"/>
      <c r="J97" s="7"/>
      <c r="K97" s="9"/>
      <c r="L97" s="10"/>
      <c r="M97" s="6"/>
      <c r="N97" s="7"/>
      <c r="O97" s="9"/>
      <c r="P97" s="10"/>
      <c r="Q97" s="6"/>
      <c r="R97" s="7"/>
      <c r="S97" s="9"/>
      <c r="T97" s="10"/>
      <c r="U97" s="6"/>
      <c r="V97" s="7"/>
      <c r="W97" s="9"/>
      <c r="X97" s="10"/>
      <c r="Y97" s="6"/>
      <c r="Z97" s="7"/>
      <c r="AA97" s="9"/>
      <c r="AB97" s="10"/>
      <c r="AC97" s="6"/>
      <c r="AD97" s="7"/>
      <c r="AE97" s="9"/>
      <c r="AF97" s="10"/>
      <c r="AG97" s="6"/>
      <c r="AH97" s="7"/>
      <c r="AI97" s="9"/>
      <c r="AJ97" s="10"/>
      <c r="AK97" s="6"/>
      <c r="AL97" s="7"/>
      <c r="AM97" s="9"/>
      <c r="AN97" s="10"/>
      <c r="AO97" s="6"/>
      <c r="AP97" s="7"/>
      <c r="AQ97" s="9"/>
      <c r="AR97" s="10"/>
      <c r="AS97" s="6"/>
      <c r="AT97" s="7"/>
      <c r="AU97" s="9"/>
      <c r="AV97" s="10"/>
      <c r="AW97" s="6"/>
      <c r="AX97" s="7"/>
      <c r="AY97" s="9"/>
      <c r="AZ97" s="10"/>
      <c r="BA97" s="6"/>
      <c r="BB97" s="7"/>
      <c r="BC97" s="9"/>
      <c r="BD97" s="10"/>
      <c r="BE97" s="6"/>
      <c r="BF97" s="7"/>
      <c r="BG97" s="9"/>
      <c r="BH97" s="10"/>
      <c r="BI97" s="6"/>
      <c r="BJ97" s="7"/>
      <c r="BK97" s="9"/>
      <c r="BL97" s="10"/>
      <c r="BM97" s="6"/>
      <c r="BN97" s="7"/>
      <c r="BO97" s="9"/>
      <c r="BP97" s="10">
        <v>150</v>
      </c>
      <c r="BQ97" s="6"/>
      <c r="BR97" s="7"/>
      <c r="BS97" s="9"/>
      <c r="BT97" s="10"/>
      <c r="BU97" s="6"/>
      <c r="BV97" s="7"/>
      <c r="BW97" s="9"/>
      <c r="BX97" s="10"/>
      <c r="BY97" s="6"/>
      <c r="BZ97" s="7"/>
      <c r="CA97" s="9"/>
      <c r="CB97" s="10"/>
      <c r="CC97" s="6"/>
      <c r="CD97" s="7"/>
      <c r="CE97" s="9"/>
      <c r="CF97" s="10"/>
      <c r="CG97" s="6"/>
      <c r="CH97" s="7"/>
      <c r="CI97" s="9"/>
      <c r="CJ97" s="10"/>
      <c r="CK97" s="6"/>
      <c r="CL97" s="7"/>
      <c r="CM97" s="9"/>
      <c r="CN97" s="10"/>
      <c r="CO97" s="6"/>
      <c r="CP97" s="7"/>
      <c r="CQ97" s="9"/>
      <c r="CR97" s="10"/>
      <c r="CS97" s="6"/>
      <c r="CT97" s="7"/>
      <c r="CU97" s="9"/>
      <c r="CV97" s="10"/>
      <c r="CW97" s="6"/>
      <c r="CX97" s="7"/>
      <c r="CY97" s="9"/>
      <c r="CZ97" s="10"/>
      <c r="DA97" s="6"/>
      <c r="DB97" s="7"/>
      <c r="DC97" s="9"/>
      <c r="DD97" s="10"/>
      <c r="DE97" s="6"/>
      <c r="DF97" s="7"/>
      <c r="DG97" s="9"/>
      <c r="DH97" s="10"/>
      <c r="DI97" s="6"/>
      <c r="DJ97" s="7"/>
      <c r="DK97" s="9"/>
      <c r="DL97" s="10"/>
      <c r="DM97" s="6"/>
      <c r="DN97" s="7"/>
      <c r="DO97" s="9"/>
      <c r="DP97" s="10"/>
    </row>
    <row r="98" spans="1:120" ht="42.75" customHeight="1" x14ac:dyDescent="0.55000000000000004">
      <c r="A98" s="12">
        <v>95</v>
      </c>
      <c r="B98" s="9"/>
      <c r="C98" s="10"/>
      <c r="D98" s="6"/>
      <c r="E98" s="7"/>
      <c r="F98" s="9"/>
      <c r="G98" s="10"/>
      <c r="H98" s="6"/>
      <c r="I98" s="7"/>
      <c r="J98" s="9"/>
      <c r="K98" s="10"/>
      <c r="L98" s="6"/>
      <c r="M98" s="7"/>
      <c r="N98" s="9"/>
      <c r="O98" s="10"/>
      <c r="P98" s="6"/>
      <c r="Q98" s="7"/>
      <c r="R98" s="9"/>
      <c r="S98" s="10"/>
      <c r="T98" s="6"/>
      <c r="U98" s="7"/>
      <c r="V98" s="9"/>
      <c r="W98" s="10"/>
      <c r="X98" s="6"/>
      <c r="Y98" s="7"/>
      <c r="Z98" s="9"/>
      <c r="AA98" s="10"/>
      <c r="AB98" s="6"/>
      <c r="AC98" s="7"/>
      <c r="AD98" s="9"/>
      <c r="AE98" s="10"/>
      <c r="AF98" s="6"/>
      <c r="AG98" s="7"/>
      <c r="AH98" s="9"/>
      <c r="AI98" s="10"/>
      <c r="AJ98" s="6"/>
      <c r="AK98" s="7"/>
      <c r="AL98" s="9"/>
      <c r="AM98" s="10"/>
      <c r="AN98" s="6"/>
      <c r="AO98" s="7"/>
      <c r="AP98" s="9"/>
      <c r="AQ98" s="10"/>
      <c r="AR98" s="6"/>
      <c r="AS98" s="7"/>
      <c r="AT98" s="9"/>
      <c r="AU98" s="10"/>
      <c r="AV98" s="6"/>
      <c r="AW98" s="7"/>
      <c r="AX98" s="9"/>
      <c r="AY98" s="10"/>
      <c r="AZ98" s="6"/>
      <c r="BA98" s="7"/>
      <c r="BB98" s="9"/>
      <c r="BC98" s="10"/>
      <c r="BD98" s="6"/>
      <c r="BE98" s="7"/>
      <c r="BF98" s="9"/>
      <c r="BG98" s="10"/>
      <c r="BH98" s="6"/>
      <c r="BI98" s="7"/>
      <c r="BJ98" s="9"/>
      <c r="BK98" s="10"/>
      <c r="BL98" s="6"/>
      <c r="BM98" s="7"/>
      <c r="BN98" s="9">
        <v>150</v>
      </c>
      <c r="BO98" s="10"/>
      <c r="BP98" s="6">
        <v>150</v>
      </c>
      <c r="BQ98" s="7"/>
      <c r="BR98" s="9">
        <v>150</v>
      </c>
      <c r="BS98" s="10"/>
      <c r="BT98" s="6"/>
      <c r="BU98" s="7"/>
      <c r="BV98" s="9"/>
      <c r="BW98" s="10"/>
      <c r="BX98" s="6"/>
      <c r="BY98" s="7"/>
      <c r="BZ98" s="9"/>
      <c r="CA98" s="10"/>
      <c r="CB98" s="6"/>
      <c r="CC98" s="7"/>
      <c r="CD98" s="9"/>
      <c r="CE98" s="10"/>
      <c r="CF98" s="6"/>
      <c r="CG98" s="7"/>
      <c r="CH98" s="9"/>
      <c r="CI98" s="10"/>
      <c r="CJ98" s="6"/>
      <c r="CK98" s="7"/>
      <c r="CL98" s="9"/>
      <c r="CM98" s="10"/>
      <c r="CN98" s="6"/>
      <c r="CO98" s="7"/>
      <c r="CP98" s="9"/>
      <c r="CQ98" s="10"/>
      <c r="CR98" s="6"/>
      <c r="CS98" s="7"/>
      <c r="CT98" s="9"/>
      <c r="CU98" s="10"/>
      <c r="CV98" s="6"/>
      <c r="CW98" s="7"/>
      <c r="CX98" s="9"/>
      <c r="CY98" s="10"/>
      <c r="CZ98" s="6"/>
      <c r="DA98" s="7"/>
      <c r="DB98" s="9"/>
      <c r="DC98" s="10"/>
      <c r="DD98" s="6"/>
      <c r="DE98" s="7"/>
      <c r="DF98" s="9"/>
      <c r="DG98" s="10"/>
      <c r="DH98" s="6"/>
      <c r="DI98" s="7"/>
      <c r="DJ98" s="9"/>
      <c r="DK98" s="10"/>
      <c r="DL98" s="6"/>
      <c r="DM98" s="7"/>
      <c r="DN98" s="9"/>
      <c r="DO98" s="10"/>
      <c r="DP98" s="6"/>
    </row>
    <row r="99" spans="1:120" ht="42.75" customHeight="1" x14ac:dyDescent="0.55000000000000004">
      <c r="A99" s="13">
        <v>96</v>
      </c>
      <c r="B99" s="10"/>
      <c r="C99" s="6"/>
      <c r="D99" s="7"/>
      <c r="E99" s="9"/>
      <c r="F99" s="10"/>
      <c r="G99" s="6"/>
      <c r="H99" s="7"/>
      <c r="I99" s="9"/>
      <c r="J99" s="10"/>
      <c r="K99" s="6"/>
      <c r="L99" s="7"/>
      <c r="M99" s="9"/>
      <c r="N99" s="10"/>
      <c r="O99" s="6"/>
      <c r="P99" s="7"/>
      <c r="Q99" s="9"/>
      <c r="R99" s="10"/>
      <c r="S99" s="6"/>
      <c r="T99" s="7"/>
      <c r="U99" s="9"/>
      <c r="V99" s="10"/>
      <c r="W99" s="6"/>
      <c r="X99" s="7"/>
      <c r="Y99" s="9"/>
      <c r="Z99" s="10"/>
      <c r="AA99" s="6"/>
      <c r="AB99" s="7"/>
      <c r="AC99" s="9"/>
      <c r="AD99" s="10"/>
      <c r="AE99" s="6"/>
      <c r="AF99" s="7"/>
      <c r="AG99" s="9"/>
      <c r="AH99" s="10"/>
      <c r="AI99" s="6"/>
      <c r="AJ99" s="7"/>
      <c r="AK99" s="9"/>
      <c r="AL99" s="10"/>
      <c r="AM99" s="6"/>
      <c r="AN99" s="7"/>
      <c r="AO99" s="9"/>
      <c r="AP99" s="10"/>
      <c r="AQ99" s="6"/>
      <c r="AR99" s="7"/>
      <c r="AS99" s="9"/>
      <c r="AT99" s="10"/>
      <c r="AU99" s="6"/>
      <c r="AV99" s="7"/>
      <c r="AW99" s="9"/>
      <c r="AX99" s="10"/>
      <c r="AY99" s="6"/>
      <c r="AZ99" s="7"/>
      <c r="BA99" s="9"/>
      <c r="BB99" s="10"/>
      <c r="BC99" s="6"/>
      <c r="BD99" s="7"/>
      <c r="BE99" s="9"/>
      <c r="BF99" s="10"/>
      <c r="BG99" s="6"/>
      <c r="BH99" s="7"/>
      <c r="BI99" s="9"/>
      <c r="BJ99" s="10"/>
      <c r="BK99" s="6"/>
      <c r="BL99" s="7"/>
      <c r="BM99" s="9"/>
      <c r="BN99" s="10"/>
      <c r="BO99" s="6"/>
      <c r="BP99" s="7">
        <v>150</v>
      </c>
      <c r="BQ99" s="9"/>
      <c r="BR99" s="10"/>
      <c r="BS99" s="6"/>
      <c r="BT99" s="7"/>
      <c r="BU99" s="9"/>
      <c r="BV99" s="10"/>
      <c r="BW99" s="6"/>
      <c r="BX99" s="7"/>
      <c r="BY99" s="9"/>
      <c r="BZ99" s="10"/>
      <c r="CA99" s="6"/>
      <c r="CB99" s="7"/>
      <c r="CC99" s="9"/>
      <c r="CD99" s="10"/>
      <c r="CE99" s="6"/>
      <c r="CF99" s="7"/>
      <c r="CG99" s="9"/>
      <c r="CH99" s="10"/>
      <c r="CI99" s="6"/>
      <c r="CJ99" s="7"/>
      <c r="CK99" s="9"/>
      <c r="CL99" s="10"/>
      <c r="CM99" s="6"/>
      <c r="CN99" s="7"/>
      <c r="CO99" s="9"/>
      <c r="CP99" s="10"/>
      <c r="CQ99" s="6"/>
      <c r="CR99" s="7"/>
      <c r="CS99" s="9"/>
      <c r="CT99" s="10"/>
      <c r="CU99" s="6"/>
      <c r="CV99" s="7"/>
      <c r="CW99" s="9"/>
      <c r="CX99" s="10"/>
      <c r="CY99" s="6"/>
      <c r="CZ99" s="7"/>
      <c r="DA99" s="9"/>
      <c r="DB99" s="10"/>
      <c r="DC99" s="6"/>
      <c r="DD99" s="7"/>
      <c r="DE99" s="9"/>
      <c r="DF99" s="10"/>
      <c r="DG99" s="6"/>
      <c r="DH99" s="7"/>
      <c r="DI99" s="9"/>
      <c r="DJ99" s="10"/>
      <c r="DK99" s="6"/>
      <c r="DL99" s="7"/>
      <c r="DM99" s="9"/>
      <c r="DN99" s="10"/>
      <c r="DO99" s="6"/>
      <c r="DP99" s="7"/>
    </row>
    <row r="100" spans="1:120" ht="42.75" customHeight="1" x14ac:dyDescent="0.55000000000000004">
      <c r="A100" s="14">
        <v>97</v>
      </c>
      <c r="B100" s="6"/>
      <c r="C100" s="7"/>
      <c r="D100" s="9"/>
      <c r="E100" s="10"/>
      <c r="F100" s="6"/>
      <c r="G100" s="7"/>
      <c r="H100" s="9"/>
      <c r="I100" s="10"/>
      <c r="J100" s="6"/>
      <c r="K100" s="7"/>
      <c r="L100" s="9"/>
      <c r="M100" s="10"/>
      <c r="N100" s="6"/>
      <c r="O100" s="7"/>
      <c r="P100" s="9"/>
      <c r="Q100" s="10"/>
      <c r="R100" s="6"/>
      <c r="S100" s="7"/>
      <c r="T100" s="9"/>
      <c r="U100" s="10"/>
      <c r="V100" s="6"/>
      <c r="W100" s="7"/>
      <c r="X100" s="9"/>
      <c r="Y100" s="10"/>
      <c r="Z100" s="6"/>
      <c r="AA100" s="7"/>
      <c r="AB100" s="9"/>
      <c r="AC100" s="10"/>
      <c r="AD100" s="6"/>
      <c r="AE100" s="7"/>
      <c r="AF100" s="9"/>
      <c r="AG100" s="10"/>
      <c r="AH100" s="6"/>
      <c r="AI100" s="7"/>
      <c r="AJ100" s="9"/>
      <c r="AK100" s="10"/>
      <c r="AL100" s="6"/>
      <c r="AM100" s="7"/>
      <c r="AN100" s="9"/>
      <c r="AO100" s="10"/>
      <c r="AP100" s="6"/>
      <c r="AQ100" s="7"/>
      <c r="AR100" s="9"/>
      <c r="AS100" s="10"/>
      <c r="AT100" s="6"/>
      <c r="AU100" s="7"/>
      <c r="AV100" s="9"/>
      <c r="AW100" s="10"/>
      <c r="AX100" s="6"/>
      <c r="AY100" s="7"/>
      <c r="AZ100" s="9"/>
      <c r="BA100" s="10"/>
      <c r="BB100" s="6"/>
      <c r="BC100" s="7"/>
      <c r="BD100" s="9"/>
      <c r="BE100" s="10"/>
      <c r="BF100" s="6"/>
      <c r="BG100" s="7"/>
      <c r="BH100" s="9"/>
      <c r="BI100" s="10"/>
      <c r="BJ100" s="6"/>
      <c r="BK100" s="7"/>
      <c r="BL100" s="9"/>
      <c r="BM100" s="10"/>
      <c r="BN100" s="6"/>
      <c r="BO100" s="7"/>
      <c r="BP100" s="9">
        <v>150</v>
      </c>
      <c r="BQ100" s="10">
        <v>150</v>
      </c>
      <c r="BR100" s="6">
        <v>150</v>
      </c>
      <c r="BS100" s="7"/>
      <c r="BT100" s="9">
        <v>150</v>
      </c>
      <c r="BU100" s="10"/>
      <c r="BV100" s="6"/>
      <c r="BW100" s="7"/>
      <c r="BX100" s="9"/>
      <c r="BY100" s="10"/>
      <c r="BZ100" s="6"/>
      <c r="CA100" s="7"/>
      <c r="CB100" s="9"/>
      <c r="CC100" s="10"/>
      <c r="CD100" s="6"/>
      <c r="CE100" s="7"/>
      <c r="CF100" s="9"/>
      <c r="CG100" s="10"/>
      <c r="CH100" s="6"/>
      <c r="CI100" s="7"/>
      <c r="CJ100" s="9"/>
      <c r="CK100" s="10"/>
      <c r="CL100" s="6"/>
      <c r="CM100" s="7"/>
      <c r="CN100" s="9"/>
      <c r="CO100" s="10"/>
      <c r="CP100" s="6"/>
      <c r="CQ100" s="7"/>
      <c r="CR100" s="9"/>
      <c r="CS100" s="10"/>
      <c r="CT100" s="6"/>
      <c r="CU100" s="7"/>
      <c r="CV100" s="9"/>
      <c r="CW100" s="10"/>
      <c r="CX100" s="6"/>
      <c r="CY100" s="7"/>
      <c r="CZ100" s="9"/>
      <c r="DA100" s="10"/>
      <c r="DB100" s="6"/>
      <c r="DC100" s="7"/>
      <c r="DD100" s="9"/>
      <c r="DE100" s="10"/>
      <c r="DF100" s="6"/>
      <c r="DG100" s="7"/>
      <c r="DH100" s="9"/>
      <c r="DI100" s="10"/>
      <c r="DJ100" s="6"/>
      <c r="DK100" s="7"/>
      <c r="DL100" s="9"/>
      <c r="DM100" s="10"/>
      <c r="DN100" s="6"/>
      <c r="DO100" s="7"/>
      <c r="DP100" s="9"/>
    </row>
    <row r="101" spans="1:120" ht="42.75" customHeight="1" x14ac:dyDescent="0.55000000000000004">
      <c r="A101" s="15">
        <v>98</v>
      </c>
      <c r="B101" s="7"/>
      <c r="C101" s="9"/>
      <c r="D101" s="10"/>
      <c r="E101" s="6"/>
      <c r="F101" s="7"/>
      <c r="G101" s="9"/>
      <c r="H101" s="10"/>
      <c r="I101" s="6"/>
      <c r="J101" s="7"/>
      <c r="K101" s="9"/>
      <c r="L101" s="10"/>
      <c r="M101" s="6"/>
      <c r="N101" s="7"/>
      <c r="O101" s="9"/>
      <c r="P101" s="10"/>
      <c r="Q101" s="6"/>
      <c r="R101" s="7"/>
      <c r="S101" s="9"/>
      <c r="T101" s="10"/>
      <c r="U101" s="6"/>
      <c r="V101" s="7"/>
      <c r="W101" s="9"/>
      <c r="X101" s="10"/>
      <c r="Y101" s="6"/>
      <c r="Z101" s="7"/>
      <c r="AA101" s="9"/>
      <c r="AB101" s="10"/>
      <c r="AC101" s="6"/>
      <c r="AD101" s="7"/>
      <c r="AE101" s="9"/>
      <c r="AF101" s="10"/>
      <c r="AG101" s="6"/>
      <c r="AH101" s="7"/>
      <c r="AI101" s="9"/>
      <c r="AJ101" s="10"/>
      <c r="AK101" s="6"/>
      <c r="AL101" s="7"/>
      <c r="AM101" s="9"/>
      <c r="AN101" s="10"/>
      <c r="AO101" s="6"/>
      <c r="AP101" s="7"/>
      <c r="AQ101" s="9"/>
      <c r="AR101" s="10"/>
      <c r="AS101" s="6"/>
      <c r="AT101" s="7"/>
      <c r="AU101" s="9"/>
      <c r="AV101" s="10"/>
      <c r="AW101" s="6"/>
      <c r="AX101" s="7"/>
      <c r="AY101" s="9"/>
      <c r="AZ101" s="10"/>
      <c r="BA101" s="6"/>
      <c r="BB101" s="7"/>
      <c r="BC101" s="9"/>
      <c r="BD101" s="10"/>
      <c r="BE101" s="6"/>
      <c r="BF101" s="7"/>
      <c r="BG101" s="9"/>
      <c r="BH101" s="10"/>
      <c r="BI101" s="6"/>
      <c r="BJ101" s="7"/>
      <c r="BK101" s="9"/>
      <c r="BL101" s="10"/>
      <c r="BM101" s="6"/>
      <c r="BN101" s="7"/>
      <c r="BO101" s="9"/>
      <c r="BP101" s="10"/>
      <c r="BQ101" s="6"/>
      <c r="BR101" s="7">
        <v>150</v>
      </c>
      <c r="BS101" s="9"/>
      <c r="BT101" s="10"/>
      <c r="BU101" s="6"/>
      <c r="BV101" s="7"/>
      <c r="BW101" s="9"/>
      <c r="BX101" s="10"/>
      <c r="BY101" s="6"/>
      <c r="BZ101" s="7"/>
      <c r="CA101" s="9"/>
      <c r="CB101" s="10"/>
      <c r="CC101" s="6"/>
      <c r="CD101" s="7"/>
      <c r="CE101" s="9"/>
      <c r="CF101" s="10"/>
      <c r="CG101" s="6"/>
      <c r="CH101" s="7"/>
      <c r="CI101" s="9"/>
      <c r="CJ101" s="10"/>
      <c r="CK101" s="6"/>
      <c r="CL101" s="7"/>
      <c r="CM101" s="9"/>
      <c r="CN101" s="10"/>
      <c r="CO101" s="6"/>
      <c r="CP101" s="7"/>
      <c r="CQ101" s="9"/>
      <c r="CR101" s="10"/>
      <c r="CS101" s="6"/>
      <c r="CT101" s="7"/>
      <c r="CU101" s="9"/>
      <c r="CV101" s="10"/>
      <c r="CW101" s="6"/>
      <c r="CX101" s="7"/>
      <c r="CY101" s="9"/>
      <c r="CZ101" s="10"/>
      <c r="DA101" s="6"/>
      <c r="DB101" s="7"/>
      <c r="DC101" s="9"/>
      <c r="DD101" s="10"/>
      <c r="DE101" s="6"/>
      <c r="DF101" s="7"/>
      <c r="DG101" s="9"/>
      <c r="DH101" s="10"/>
      <c r="DI101" s="6"/>
      <c r="DJ101" s="7"/>
      <c r="DK101" s="9"/>
      <c r="DL101" s="10"/>
      <c r="DM101" s="6"/>
      <c r="DN101" s="7"/>
      <c r="DO101" s="9"/>
      <c r="DP101" s="10"/>
    </row>
    <row r="102" spans="1:120" ht="42.75" customHeight="1" x14ac:dyDescent="0.55000000000000004">
      <c r="A102" s="12">
        <v>99</v>
      </c>
      <c r="B102" s="9"/>
      <c r="C102" s="10"/>
      <c r="D102" s="6"/>
      <c r="E102" s="7"/>
      <c r="F102" s="9"/>
      <c r="G102" s="10"/>
      <c r="H102" s="6"/>
      <c r="I102" s="7"/>
      <c r="J102" s="9"/>
      <c r="K102" s="10"/>
      <c r="L102" s="6"/>
      <c r="M102" s="7"/>
      <c r="N102" s="9"/>
      <c r="O102" s="10"/>
      <c r="P102" s="6"/>
      <c r="Q102" s="7"/>
      <c r="R102" s="9"/>
      <c r="S102" s="10"/>
      <c r="T102" s="6"/>
      <c r="U102" s="7"/>
      <c r="V102" s="9"/>
      <c r="W102" s="10"/>
      <c r="X102" s="6"/>
      <c r="Y102" s="7"/>
      <c r="Z102" s="9"/>
      <c r="AA102" s="10"/>
      <c r="AB102" s="6"/>
      <c r="AC102" s="7"/>
      <c r="AD102" s="9"/>
      <c r="AE102" s="10"/>
      <c r="AF102" s="6"/>
      <c r="AG102" s="7"/>
      <c r="AH102" s="9"/>
      <c r="AI102" s="10"/>
      <c r="AJ102" s="6"/>
      <c r="AK102" s="7"/>
      <c r="AL102" s="9"/>
      <c r="AM102" s="10"/>
      <c r="AN102" s="6"/>
      <c r="AO102" s="7"/>
      <c r="AP102" s="9"/>
      <c r="AQ102" s="10"/>
      <c r="AR102" s="6"/>
      <c r="AS102" s="7"/>
      <c r="AT102" s="9"/>
      <c r="AU102" s="10"/>
      <c r="AV102" s="6"/>
      <c r="AW102" s="7"/>
      <c r="AX102" s="9"/>
      <c r="AY102" s="10"/>
      <c r="AZ102" s="6"/>
      <c r="BA102" s="7"/>
      <c r="BB102" s="9"/>
      <c r="BC102" s="10"/>
      <c r="BD102" s="6"/>
      <c r="BE102" s="7"/>
      <c r="BF102" s="9"/>
      <c r="BG102" s="10"/>
      <c r="BH102" s="6"/>
      <c r="BI102" s="7"/>
      <c r="BJ102" s="9"/>
      <c r="BK102" s="10"/>
      <c r="BL102" s="6"/>
      <c r="BM102" s="7"/>
      <c r="BN102" s="9"/>
      <c r="BO102" s="10"/>
      <c r="BP102" s="6"/>
      <c r="BQ102" s="7"/>
      <c r="BR102" s="9">
        <v>150</v>
      </c>
      <c r="BS102" s="10">
        <v>150</v>
      </c>
      <c r="BT102" s="6">
        <v>150</v>
      </c>
      <c r="BU102" s="7"/>
      <c r="BV102" s="9"/>
      <c r="BW102" s="10"/>
      <c r="BX102" s="6"/>
      <c r="BY102" s="7"/>
      <c r="BZ102" s="9"/>
      <c r="CA102" s="10"/>
      <c r="CB102" s="6"/>
      <c r="CC102" s="7"/>
      <c r="CD102" s="9"/>
      <c r="CE102" s="10"/>
      <c r="CF102" s="6"/>
      <c r="CG102" s="7"/>
      <c r="CH102" s="9"/>
      <c r="CI102" s="10"/>
      <c r="CJ102" s="6"/>
      <c r="CK102" s="7"/>
      <c r="CL102" s="9"/>
      <c r="CM102" s="10"/>
      <c r="CN102" s="6"/>
      <c r="CO102" s="7"/>
      <c r="CP102" s="9"/>
      <c r="CQ102" s="10"/>
      <c r="CR102" s="6"/>
      <c r="CS102" s="7"/>
      <c r="CT102" s="9"/>
      <c r="CU102" s="10"/>
      <c r="CV102" s="6"/>
      <c r="CW102" s="7"/>
      <c r="CX102" s="9"/>
      <c r="CY102" s="10"/>
      <c r="CZ102" s="6"/>
      <c r="DA102" s="7"/>
      <c r="DB102" s="9"/>
      <c r="DC102" s="10"/>
      <c r="DD102" s="6"/>
      <c r="DE102" s="7"/>
      <c r="DF102" s="9"/>
      <c r="DG102" s="10"/>
      <c r="DH102" s="6"/>
      <c r="DI102" s="7"/>
      <c r="DJ102" s="9"/>
      <c r="DK102" s="10"/>
      <c r="DL102" s="6"/>
      <c r="DM102" s="7"/>
      <c r="DN102" s="9"/>
      <c r="DO102" s="10"/>
      <c r="DP102" s="6"/>
    </row>
    <row r="103" spans="1:120" ht="42.75" customHeight="1" x14ac:dyDescent="0.55000000000000004">
      <c r="A103" s="13">
        <v>100</v>
      </c>
      <c r="B103" s="10"/>
      <c r="C103" s="6"/>
      <c r="D103" s="7"/>
      <c r="E103" s="9"/>
      <c r="F103" s="10"/>
      <c r="G103" s="6"/>
      <c r="H103" s="7"/>
      <c r="I103" s="9"/>
      <c r="J103" s="10"/>
      <c r="K103" s="6"/>
      <c r="L103" s="7"/>
      <c r="M103" s="9"/>
      <c r="N103" s="10"/>
      <c r="O103" s="6"/>
      <c r="P103" s="7"/>
      <c r="Q103" s="9"/>
      <c r="R103" s="10"/>
      <c r="S103" s="6"/>
      <c r="T103" s="7"/>
      <c r="U103" s="9"/>
      <c r="V103" s="10"/>
      <c r="W103" s="6"/>
      <c r="X103" s="7"/>
      <c r="Y103" s="9"/>
      <c r="Z103" s="10"/>
      <c r="AA103" s="6"/>
      <c r="AB103" s="7"/>
      <c r="AC103" s="9"/>
      <c r="AD103" s="10"/>
      <c r="AE103" s="6"/>
      <c r="AF103" s="7"/>
      <c r="AG103" s="9"/>
      <c r="AH103" s="10"/>
      <c r="AI103" s="6"/>
      <c r="AJ103" s="7"/>
      <c r="AK103" s="9"/>
      <c r="AL103" s="10"/>
      <c r="AM103" s="6"/>
      <c r="AN103" s="7"/>
      <c r="AO103" s="9"/>
      <c r="AP103" s="10"/>
      <c r="AQ103" s="6"/>
      <c r="AR103" s="7"/>
      <c r="AS103" s="9"/>
      <c r="AT103" s="10"/>
      <c r="AU103" s="6"/>
      <c r="AV103" s="7"/>
      <c r="AW103" s="9"/>
      <c r="AX103" s="10"/>
      <c r="AY103" s="6"/>
      <c r="AZ103" s="7"/>
      <c r="BA103" s="9"/>
      <c r="BB103" s="10"/>
      <c r="BC103" s="6"/>
      <c r="BD103" s="7"/>
      <c r="BE103" s="9"/>
      <c r="BF103" s="10"/>
      <c r="BG103" s="6"/>
      <c r="BH103" s="7"/>
      <c r="BI103" s="9"/>
      <c r="BJ103" s="10"/>
      <c r="BK103" s="6"/>
      <c r="BL103" s="7"/>
      <c r="BM103" s="9"/>
      <c r="BN103" s="10"/>
      <c r="BO103" s="6"/>
      <c r="BP103" s="7"/>
      <c r="BQ103" s="9"/>
      <c r="BR103" s="10"/>
      <c r="BS103" s="6"/>
      <c r="BT103" s="7">
        <v>150</v>
      </c>
      <c r="BU103" s="9"/>
      <c r="BV103" s="10"/>
      <c r="BW103" s="6"/>
      <c r="BX103" s="7"/>
      <c r="BY103" s="9"/>
      <c r="BZ103" s="10"/>
      <c r="CA103" s="6"/>
      <c r="CB103" s="7"/>
      <c r="CC103" s="9"/>
      <c r="CD103" s="10"/>
      <c r="CE103" s="6"/>
      <c r="CF103" s="7"/>
      <c r="CG103" s="9">
        <v>7.0000000000000007E-2</v>
      </c>
      <c r="CH103" s="10"/>
      <c r="CI103" s="6"/>
      <c r="CJ103" s="7"/>
      <c r="CK103" s="9"/>
      <c r="CL103" s="10"/>
      <c r="CM103" s="6"/>
      <c r="CN103" s="7"/>
      <c r="CO103" s="9"/>
      <c r="CP103" s="10"/>
      <c r="CQ103" s="6"/>
      <c r="CR103" s="7"/>
      <c r="CS103" s="9"/>
      <c r="CT103" s="10"/>
      <c r="CU103" s="6"/>
      <c r="CV103" s="7"/>
      <c r="CW103" s="9"/>
      <c r="CX103" s="10"/>
      <c r="CY103" s="6"/>
      <c r="CZ103" s="7"/>
      <c r="DA103" s="9"/>
      <c r="DB103" s="10"/>
      <c r="DC103" s="6"/>
      <c r="DD103" s="7"/>
      <c r="DE103" s="9"/>
      <c r="DF103" s="10"/>
      <c r="DG103" s="6"/>
      <c r="DH103" s="7"/>
      <c r="DI103" s="9"/>
      <c r="DJ103" s="10"/>
      <c r="DK103" s="6"/>
      <c r="DL103" s="7"/>
      <c r="DM103" s="9"/>
      <c r="DN103" s="10"/>
      <c r="DO103" s="6"/>
      <c r="DP103" s="7"/>
    </row>
    <row r="104" spans="1:120" ht="42.75" customHeight="1" x14ac:dyDescent="0.55000000000000004">
      <c r="A104" s="14">
        <v>101</v>
      </c>
      <c r="B104" s="6"/>
      <c r="C104" s="7"/>
      <c r="D104" s="9"/>
      <c r="E104" s="10"/>
      <c r="F104" s="6"/>
      <c r="G104" s="7"/>
      <c r="H104" s="9"/>
      <c r="I104" s="10"/>
      <c r="J104" s="6"/>
      <c r="K104" s="7"/>
      <c r="L104" s="9"/>
      <c r="M104" s="10"/>
      <c r="N104" s="6"/>
      <c r="O104" s="7"/>
      <c r="P104" s="9"/>
      <c r="Q104" s="10"/>
      <c r="R104" s="6"/>
      <c r="S104" s="7"/>
      <c r="T104" s="9"/>
      <c r="U104" s="10"/>
      <c r="V104" s="6"/>
      <c r="W104" s="7"/>
      <c r="X104" s="9"/>
      <c r="Y104" s="10"/>
      <c r="Z104" s="6"/>
      <c r="AA104" s="7"/>
      <c r="AB104" s="9"/>
      <c r="AC104" s="10"/>
      <c r="AD104" s="6"/>
      <c r="AE104" s="7"/>
      <c r="AF104" s="9"/>
      <c r="AG104" s="10"/>
      <c r="AH104" s="6"/>
      <c r="AI104" s="7"/>
      <c r="AJ104" s="9"/>
      <c r="AK104" s="10"/>
      <c r="AL104" s="6"/>
      <c r="AM104" s="7"/>
      <c r="AN104" s="9"/>
      <c r="AO104" s="10"/>
      <c r="AP104" s="6"/>
      <c r="AQ104" s="7"/>
      <c r="AR104" s="9"/>
      <c r="AS104" s="10"/>
      <c r="AT104" s="6"/>
      <c r="AU104" s="7"/>
      <c r="AV104" s="9"/>
      <c r="AW104" s="10"/>
      <c r="AX104" s="6"/>
      <c r="AY104" s="7"/>
      <c r="AZ104" s="9"/>
      <c r="BA104" s="10"/>
      <c r="BB104" s="6"/>
      <c r="BC104" s="7"/>
      <c r="BD104" s="9"/>
      <c r="BE104" s="10"/>
      <c r="BF104" s="6"/>
      <c r="BG104" s="7"/>
      <c r="BH104" s="9"/>
      <c r="BI104" s="10"/>
      <c r="BJ104" s="6"/>
      <c r="BK104" s="7"/>
      <c r="BL104" s="9"/>
      <c r="BM104" s="10"/>
      <c r="BN104" s="6"/>
      <c r="BO104" s="7"/>
      <c r="BP104" s="9"/>
      <c r="BQ104" s="10"/>
      <c r="BR104" s="6">
        <v>150</v>
      </c>
      <c r="BS104" s="7"/>
      <c r="BT104" s="9">
        <v>150</v>
      </c>
      <c r="BU104" s="10"/>
      <c r="BV104" s="6"/>
      <c r="BW104" s="7"/>
      <c r="BX104" s="9"/>
      <c r="BY104" s="10"/>
      <c r="BZ104" s="6"/>
      <c r="CA104" s="7"/>
      <c r="CB104" s="9"/>
      <c r="CC104" s="10"/>
      <c r="CD104" s="6"/>
      <c r="CE104" s="7"/>
      <c r="CF104" s="9"/>
      <c r="CG104" s="10">
        <v>0.02</v>
      </c>
      <c r="CH104" s="6"/>
      <c r="CI104" s="7"/>
      <c r="CJ104" s="9"/>
      <c r="CK104" s="10"/>
      <c r="CL104" s="6"/>
      <c r="CM104" s="7"/>
      <c r="CN104" s="9"/>
      <c r="CO104" s="10"/>
      <c r="CP104" s="6"/>
      <c r="CQ104" s="7"/>
      <c r="CR104" s="9"/>
      <c r="CS104" s="10"/>
      <c r="CT104" s="6"/>
      <c r="CU104" s="7"/>
      <c r="CV104" s="9"/>
      <c r="CW104" s="10"/>
      <c r="CX104" s="6"/>
      <c r="CY104" s="7"/>
      <c r="CZ104" s="9"/>
      <c r="DA104" s="10"/>
      <c r="DB104" s="6"/>
      <c r="DC104" s="7"/>
      <c r="DD104" s="9"/>
      <c r="DE104" s="10"/>
      <c r="DF104" s="6"/>
      <c r="DG104" s="7"/>
      <c r="DH104" s="9"/>
      <c r="DI104" s="10"/>
      <c r="DJ104" s="6"/>
      <c r="DK104" s="7"/>
      <c r="DL104" s="9"/>
      <c r="DM104" s="10"/>
      <c r="DN104" s="6"/>
      <c r="DO104" s="7"/>
      <c r="DP104" s="9"/>
    </row>
    <row r="105" spans="1:120" ht="42.75" customHeight="1" x14ac:dyDescent="0.55000000000000004">
      <c r="A105" s="15">
        <v>102</v>
      </c>
      <c r="B105" s="7"/>
      <c r="C105" s="9"/>
      <c r="D105" s="10"/>
      <c r="E105" s="6"/>
      <c r="F105" s="7"/>
      <c r="G105" s="9"/>
      <c r="H105" s="10"/>
      <c r="I105" s="6"/>
      <c r="J105" s="7"/>
      <c r="K105" s="9"/>
      <c r="L105" s="10"/>
      <c r="M105" s="6"/>
      <c r="N105" s="7"/>
      <c r="O105" s="9"/>
      <c r="P105" s="10"/>
      <c r="Q105" s="6"/>
      <c r="R105" s="7"/>
      <c r="S105" s="9"/>
      <c r="T105" s="10"/>
      <c r="U105" s="6"/>
      <c r="V105" s="7"/>
      <c r="W105" s="9"/>
      <c r="X105" s="10"/>
      <c r="Y105" s="6"/>
      <c r="Z105" s="7"/>
      <c r="AA105" s="9"/>
      <c r="AB105" s="10"/>
      <c r="AC105" s="6"/>
      <c r="AD105" s="7"/>
      <c r="AE105" s="9"/>
      <c r="AF105" s="10"/>
      <c r="AG105" s="6"/>
      <c r="AH105" s="7"/>
      <c r="AI105" s="9"/>
      <c r="AJ105" s="10"/>
      <c r="AK105" s="6"/>
      <c r="AL105" s="7"/>
      <c r="AM105" s="9"/>
      <c r="AN105" s="10"/>
      <c r="AO105" s="6"/>
      <c r="AP105" s="7"/>
      <c r="AQ105" s="9"/>
      <c r="AR105" s="10"/>
      <c r="AS105" s="6"/>
      <c r="AT105" s="7"/>
      <c r="AU105" s="9"/>
      <c r="AV105" s="10"/>
      <c r="AW105" s="6"/>
      <c r="AX105" s="7"/>
      <c r="AY105" s="9"/>
      <c r="AZ105" s="10"/>
      <c r="BA105" s="6"/>
      <c r="BB105" s="7"/>
      <c r="BC105" s="9"/>
      <c r="BD105" s="10"/>
      <c r="BE105" s="6"/>
      <c r="BF105" s="7"/>
      <c r="BG105" s="9"/>
      <c r="BH105" s="10"/>
      <c r="BI105" s="6"/>
      <c r="BJ105" s="7"/>
      <c r="BK105" s="9"/>
      <c r="BL105" s="10"/>
      <c r="BM105" s="6"/>
      <c r="BN105" s="7"/>
      <c r="BO105" s="9"/>
      <c r="BP105" s="10"/>
      <c r="BQ105" s="6"/>
      <c r="BR105" s="7"/>
      <c r="BS105" s="9"/>
      <c r="BT105" s="10">
        <v>150</v>
      </c>
      <c r="BU105" s="6"/>
      <c r="BV105" s="7"/>
      <c r="BW105" s="9"/>
      <c r="BX105" s="10"/>
      <c r="BY105" s="6"/>
      <c r="BZ105" s="7"/>
      <c r="CA105" s="9"/>
      <c r="CB105" s="10"/>
      <c r="CC105" s="6"/>
      <c r="CD105" s="7"/>
      <c r="CE105" s="9"/>
      <c r="CF105" s="10"/>
      <c r="CG105" s="6">
        <v>0.15</v>
      </c>
      <c r="CH105" s="7"/>
      <c r="CI105" s="9"/>
      <c r="CJ105" s="10"/>
      <c r="CK105" s="6"/>
      <c r="CL105" s="7"/>
      <c r="CM105" s="9"/>
      <c r="CN105" s="10"/>
      <c r="CO105" s="6"/>
      <c r="CP105" s="7"/>
      <c r="CQ105" s="9"/>
      <c r="CR105" s="10"/>
      <c r="CS105" s="6"/>
      <c r="CT105" s="7"/>
      <c r="CU105" s="9"/>
      <c r="CV105" s="10"/>
      <c r="CW105" s="6"/>
      <c r="CX105" s="7"/>
      <c r="CY105" s="9"/>
      <c r="CZ105" s="10"/>
      <c r="DA105" s="6"/>
      <c r="DB105" s="7"/>
      <c r="DC105" s="9"/>
      <c r="DD105" s="10"/>
      <c r="DE105" s="6"/>
      <c r="DF105" s="7"/>
      <c r="DG105" s="9"/>
      <c r="DH105" s="10"/>
      <c r="DI105" s="6"/>
      <c r="DJ105" s="7"/>
      <c r="DK105" s="9"/>
      <c r="DL105" s="10"/>
      <c r="DM105" s="6"/>
      <c r="DN105" s="7"/>
      <c r="DO105" s="9"/>
      <c r="DP105" s="10"/>
    </row>
    <row r="106" spans="1:120" ht="42.75" customHeight="1" x14ac:dyDescent="0.55000000000000004">
      <c r="A106" s="12">
        <v>103</v>
      </c>
      <c r="B106" s="9"/>
      <c r="C106" s="10"/>
      <c r="D106" s="6"/>
      <c r="E106" s="7"/>
      <c r="F106" s="9"/>
      <c r="G106" s="10"/>
      <c r="H106" s="6"/>
      <c r="I106" s="7"/>
      <c r="J106" s="9"/>
      <c r="K106" s="10"/>
      <c r="L106" s="6"/>
      <c r="M106" s="7"/>
      <c r="N106" s="9"/>
      <c r="O106" s="10"/>
      <c r="P106" s="6"/>
      <c r="Q106" s="7"/>
      <c r="R106" s="9"/>
      <c r="S106" s="10"/>
      <c r="T106" s="6"/>
      <c r="U106" s="7"/>
      <c r="V106" s="9"/>
      <c r="W106" s="10"/>
      <c r="X106" s="6"/>
      <c r="Y106" s="7"/>
      <c r="Z106" s="9"/>
      <c r="AA106" s="10"/>
      <c r="AB106" s="6"/>
      <c r="AC106" s="7"/>
      <c r="AD106" s="9"/>
      <c r="AE106" s="10"/>
      <c r="AF106" s="6"/>
      <c r="AG106" s="7"/>
      <c r="AH106" s="9"/>
      <c r="AI106" s="10"/>
      <c r="AJ106" s="6"/>
      <c r="AK106" s="7"/>
      <c r="AL106" s="9"/>
      <c r="AM106" s="10"/>
      <c r="AN106" s="6"/>
      <c r="AO106" s="7"/>
      <c r="AP106" s="9"/>
      <c r="AQ106" s="10"/>
      <c r="AR106" s="6"/>
      <c r="AS106" s="7"/>
      <c r="AT106" s="9"/>
      <c r="AU106" s="10"/>
      <c r="AV106" s="6"/>
      <c r="AW106" s="7"/>
      <c r="AX106" s="9"/>
      <c r="AY106" s="10"/>
      <c r="AZ106" s="6"/>
      <c r="BA106" s="7"/>
      <c r="BB106" s="9"/>
      <c r="BC106" s="10"/>
      <c r="BD106" s="6"/>
      <c r="BE106" s="7"/>
      <c r="BF106" s="9"/>
      <c r="BG106" s="10"/>
      <c r="BH106" s="6"/>
      <c r="BI106" s="7"/>
      <c r="BJ106" s="9"/>
      <c r="BK106" s="10"/>
      <c r="BL106" s="6"/>
      <c r="BM106" s="7"/>
      <c r="BN106" s="9"/>
      <c r="BO106" s="10"/>
      <c r="BP106" s="6"/>
      <c r="BQ106" s="7"/>
      <c r="BR106" s="9"/>
      <c r="BS106" s="10"/>
      <c r="BT106" s="6">
        <v>150</v>
      </c>
      <c r="BU106" s="7">
        <v>150</v>
      </c>
      <c r="BV106" s="9">
        <v>150</v>
      </c>
      <c r="BW106" s="10"/>
      <c r="BX106" s="6"/>
      <c r="BY106" s="7"/>
      <c r="BZ106" s="9"/>
      <c r="CA106" s="10"/>
      <c r="CB106" s="6"/>
      <c r="CC106" s="7"/>
      <c r="CD106" s="9"/>
      <c r="CE106" s="10"/>
      <c r="CF106" s="6"/>
      <c r="CG106" s="7">
        <v>0.32</v>
      </c>
      <c r="CH106" s="9">
        <v>0.01</v>
      </c>
      <c r="CI106" s="10"/>
      <c r="CJ106" s="6"/>
      <c r="CK106" s="7"/>
      <c r="CL106" s="9"/>
      <c r="CM106" s="10"/>
      <c r="CN106" s="6"/>
      <c r="CO106" s="7"/>
      <c r="CP106" s="9"/>
      <c r="CQ106" s="10"/>
      <c r="CR106" s="6"/>
      <c r="CS106" s="7"/>
      <c r="CT106" s="9"/>
      <c r="CU106" s="10"/>
      <c r="CV106" s="6"/>
      <c r="CW106" s="7"/>
      <c r="CX106" s="9"/>
      <c r="CY106" s="10"/>
      <c r="CZ106" s="6"/>
      <c r="DA106" s="7"/>
      <c r="DB106" s="9"/>
      <c r="DC106" s="10"/>
      <c r="DD106" s="6"/>
      <c r="DE106" s="7"/>
      <c r="DF106" s="9"/>
      <c r="DG106" s="10"/>
      <c r="DH106" s="6"/>
      <c r="DI106" s="7"/>
      <c r="DJ106" s="9"/>
      <c r="DK106" s="10"/>
      <c r="DL106" s="6"/>
      <c r="DM106" s="7"/>
      <c r="DN106" s="9"/>
      <c r="DO106" s="10"/>
      <c r="DP106" s="6"/>
    </row>
    <row r="107" spans="1:120" ht="42.75" customHeight="1" x14ac:dyDescent="0.55000000000000004">
      <c r="A107" s="13">
        <v>104</v>
      </c>
      <c r="B107" s="10"/>
      <c r="C107" s="6"/>
      <c r="D107" s="7"/>
      <c r="E107" s="9"/>
      <c r="F107" s="10"/>
      <c r="G107" s="6"/>
      <c r="H107" s="7"/>
      <c r="I107" s="9"/>
      <c r="J107" s="10"/>
      <c r="K107" s="6"/>
      <c r="L107" s="7"/>
      <c r="M107" s="9"/>
      <c r="N107" s="10"/>
      <c r="O107" s="6"/>
      <c r="P107" s="7"/>
      <c r="Q107" s="9"/>
      <c r="R107" s="10"/>
      <c r="S107" s="6"/>
      <c r="T107" s="7"/>
      <c r="U107" s="9"/>
      <c r="V107" s="10"/>
      <c r="W107" s="6"/>
      <c r="X107" s="7"/>
      <c r="Y107" s="9"/>
      <c r="Z107" s="10"/>
      <c r="AA107" s="6"/>
      <c r="AB107" s="7"/>
      <c r="AC107" s="9"/>
      <c r="AD107" s="10"/>
      <c r="AE107" s="6"/>
      <c r="AF107" s="7"/>
      <c r="AG107" s="9"/>
      <c r="AH107" s="10"/>
      <c r="AI107" s="6"/>
      <c r="AJ107" s="7"/>
      <c r="AK107" s="9"/>
      <c r="AL107" s="10"/>
      <c r="AM107" s="6"/>
      <c r="AN107" s="7"/>
      <c r="AO107" s="9"/>
      <c r="AP107" s="10"/>
      <c r="AQ107" s="6"/>
      <c r="AR107" s="7"/>
      <c r="AS107" s="9"/>
      <c r="AT107" s="10"/>
      <c r="AU107" s="6"/>
      <c r="AV107" s="7"/>
      <c r="AW107" s="9"/>
      <c r="AX107" s="10"/>
      <c r="AY107" s="6"/>
      <c r="AZ107" s="7"/>
      <c r="BA107" s="9"/>
      <c r="BB107" s="10"/>
      <c r="BC107" s="6"/>
      <c r="BD107" s="7"/>
      <c r="BE107" s="9"/>
      <c r="BF107" s="10"/>
      <c r="BG107" s="6"/>
      <c r="BH107" s="7"/>
      <c r="BI107" s="9"/>
      <c r="BJ107" s="10"/>
      <c r="BK107" s="6"/>
      <c r="BL107" s="7"/>
      <c r="BM107" s="9"/>
      <c r="BN107" s="10"/>
      <c r="BO107" s="6"/>
      <c r="BP107" s="7"/>
      <c r="BQ107" s="9"/>
      <c r="BR107" s="10"/>
      <c r="BS107" s="6"/>
      <c r="BT107" s="7"/>
      <c r="BU107" s="9"/>
      <c r="BV107" s="10">
        <v>150</v>
      </c>
      <c r="BW107" s="6"/>
      <c r="BX107" s="7"/>
      <c r="BY107" s="9"/>
      <c r="BZ107" s="10"/>
      <c r="CA107" s="6"/>
      <c r="CB107" s="7"/>
      <c r="CC107" s="9"/>
      <c r="CD107" s="10"/>
      <c r="CE107" s="6"/>
      <c r="CF107" s="7"/>
      <c r="CG107" s="9">
        <v>0.44</v>
      </c>
      <c r="CH107" s="10">
        <v>0.05</v>
      </c>
      <c r="CI107" s="6"/>
      <c r="CJ107" s="7"/>
      <c r="CK107" s="9"/>
      <c r="CL107" s="10"/>
      <c r="CM107" s="6"/>
      <c r="CN107" s="7"/>
      <c r="CO107" s="9"/>
      <c r="CP107" s="10"/>
      <c r="CQ107" s="6"/>
      <c r="CR107" s="7"/>
      <c r="CS107" s="9"/>
      <c r="CT107" s="10"/>
      <c r="CU107" s="6"/>
      <c r="CV107" s="7"/>
      <c r="CW107" s="9"/>
      <c r="CX107" s="10"/>
      <c r="CY107" s="6"/>
      <c r="CZ107" s="7"/>
      <c r="DA107" s="9"/>
      <c r="DB107" s="10"/>
      <c r="DC107" s="6"/>
      <c r="DD107" s="7"/>
      <c r="DE107" s="9"/>
      <c r="DF107" s="10"/>
      <c r="DG107" s="6"/>
      <c r="DH107" s="7"/>
      <c r="DI107" s="9"/>
      <c r="DJ107" s="10"/>
      <c r="DK107" s="6"/>
      <c r="DL107" s="7"/>
      <c r="DM107" s="9"/>
      <c r="DN107" s="10"/>
      <c r="DO107" s="6"/>
      <c r="DP107" s="7"/>
    </row>
    <row r="108" spans="1:120" ht="42.75" customHeight="1" x14ac:dyDescent="0.55000000000000004">
      <c r="A108" s="14">
        <v>105</v>
      </c>
      <c r="B108" s="6"/>
      <c r="C108" s="7"/>
      <c r="D108" s="9"/>
      <c r="E108" s="10"/>
      <c r="F108" s="6"/>
      <c r="G108" s="7"/>
      <c r="H108" s="9"/>
      <c r="I108" s="10"/>
      <c r="J108" s="6"/>
      <c r="K108" s="7"/>
      <c r="L108" s="9"/>
      <c r="M108" s="10"/>
      <c r="N108" s="6"/>
      <c r="O108" s="7"/>
      <c r="P108" s="9"/>
      <c r="Q108" s="10"/>
      <c r="R108" s="6"/>
      <c r="S108" s="7"/>
      <c r="T108" s="9"/>
      <c r="U108" s="10"/>
      <c r="V108" s="6"/>
      <c r="W108" s="7"/>
      <c r="X108" s="9"/>
      <c r="Y108" s="10"/>
      <c r="Z108" s="6"/>
      <c r="AA108" s="7"/>
      <c r="AB108" s="9"/>
      <c r="AC108" s="10"/>
      <c r="AD108" s="6"/>
      <c r="AE108" s="7"/>
      <c r="AF108" s="9"/>
      <c r="AG108" s="10"/>
      <c r="AH108" s="6"/>
      <c r="AI108" s="7"/>
      <c r="AJ108" s="9"/>
      <c r="AK108" s="10"/>
      <c r="AL108" s="6"/>
      <c r="AM108" s="7"/>
      <c r="AN108" s="9"/>
      <c r="AO108" s="10"/>
      <c r="AP108" s="6"/>
      <c r="AQ108" s="7"/>
      <c r="AR108" s="9"/>
      <c r="AS108" s="10"/>
      <c r="AT108" s="6"/>
      <c r="AU108" s="7"/>
      <c r="AV108" s="9"/>
      <c r="AW108" s="10"/>
      <c r="AX108" s="6"/>
      <c r="AY108" s="7"/>
      <c r="AZ108" s="9"/>
      <c r="BA108" s="10"/>
      <c r="BB108" s="6"/>
      <c r="BC108" s="7"/>
      <c r="BD108" s="9"/>
      <c r="BE108" s="10"/>
      <c r="BF108" s="6"/>
      <c r="BG108" s="7"/>
      <c r="BH108" s="9"/>
      <c r="BI108" s="10"/>
      <c r="BJ108" s="6"/>
      <c r="BK108" s="7"/>
      <c r="BL108" s="9"/>
      <c r="BM108" s="10"/>
      <c r="BN108" s="6"/>
      <c r="BO108" s="7"/>
      <c r="BP108" s="9"/>
      <c r="BQ108" s="10"/>
      <c r="BR108" s="6"/>
      <c r="BS108" s="7"/>
      <c r="BT108" s="9">
        <v>150</v>
      </c>
      <c r="BU108" s="10"/>
      <c r="BV108" s="6">
        <v>150</v>
      </c>
      <c r="BW108" s="7"/>
      <c r="BX108" s="9"/>
      <c r="BY108" s="10"/>
      <c r="BZ108" s="6"/>
      <c r="CA108" s="7"/>
      <c r="CB108" s="9"/>
      <c r="CC108" s="10"/>
      <c r="CD108" s="6"/>
      <c r="CE108" s="7"/>
      <c r="CF108" s="9"/>
      <c r="CG108" s="10">
        <v>6.74</v>
      </c>
      <c r="CH108" s="6">
        <v>0.02</v>
      </c>
      <c r="CI108" s="7">
        <v>0.02</v>
      </c>
      <c r="CJ108" s="9"/>
      <c r="CK108" s="10"/>
      <c r="CL108" s="6"/>
      <c r="CM108" s="7"/>
      <c r="CN108" s="9"/>
      <c r="CO108" s="10"/>
      <c r="CP108" s="6"/>
      <c r="CQ108" s="7"/>
      <c r="CR108" s="9"/>
      <c r="CS108" s="10"/>
      <c r="CT108" s="6"/>
      <c r="CU108" s="7"/>
      <c r="CV108" s="9"/>
      <c r="CW108" s="10"/>
      <c r="CX108" s="6"/>
      <c r="CY108" s="7"/>
      <c r="CZ108" s="9"/>
      <c r="DA108" s="10"/>
      <c r="DB108" s="6"/>
      <c r="DC108" s="7"/>
      <c r="DD108" s="9"/>
      <c r="DE108" s="10"/>
      <c r="DF108" s="6"/>
      <c r="DG108" s="7"/>
      <c r="DH108" s="9"/>
      <c r="DI108" s="10"/>
      <c r="DJ108" s="6"/>
      <c r="DK108" s="7"/>
      <c r="DL108" s="9"/>
      <c r="DM108" s="10"/>
      <c r="DN108" s="6"/>
      <c r="DO108" s="7"/>
      <c r="DP108" s="9"/>
    </row>
    <row r="109" spans="1:120" ht="42.75" customHeight="1" x14ac:dyDescent="0.55000000000000004">
      <c r="A109" s="15">
        <v>106</v>
      </c>
      <c r="B109" s="7"/>
      <c r="C109" s="9"/>
      <c r="D109" s="10"/>
      <c r="E109" s="6"/>
      <c r="F109" s="7"/>
      <c r="G109" s="9"/>
      <c r="H109" s="10"/>
      <c r="I109" s="6"/>
      <c r="J109" s="7"/>
      <c r="K109" s="9"/>
      <c r="L109" s="10"/>
      <c r="M109" s="6"/>
      <c r="N109" s="7"/>
      <c r="O109" s="9"/>
      <c r="P109" s="10"/>
      <c r="Q109" s="6"/>
      <c r="R109" s="7"/>
      <c r="S109" s="9"/>
      <c r="T109" s="10"/>
      <c r="U109" s="6"/>
      <c r="V109" s="7"/>
      <c r="W109" s="9"/>
      <c r="X109" s="10"/>
      <c r="Y109" s="6"/>
      <c r="Z109" s="7"/>
      <c r="AA109" s="9"/>
      <c r="AB109" s="10"/>
      <c r="AC109" s="6"/>
      <c r="AD109" s="7"/>
      <c r="AE109" s="9"/>
      <c r="AF109" s="10"/>
      <c r="AG109" s="6"/>
      <c r="AH109" s="7"/>
      <c r="AI109" s="9"/>
      <c r="AJ109" s="10"/>
      <c r="AK109" s="6"/>
      <c r="AL109" s="7"/>
      <c r="AM109" s="9"/>
      <c r="AN109" s="10"/>
      <c r="AO109" s="6"/>
      <c r="AP109" s="7"/>
      <c r="AQ109" s="9"/>
      <c r="AR109" s="10"/>
      <c r="AS109" s="6"/>
      <c r="AT109" s="7"/>
      <c r="AU109" s="9"/>
      <c r="AV109" s="10"/>
      <c r="AW109" s="6"/>
      <c r="AX109" s="7"/>
      <c r="AY109" s="9"/>
      <c r="AZ109" s="10"/>
      <c r="BA109" s="6"/>
      <c r="BB109" s="7"/>
      <c r="BC109" s="9"/>
      <c r="BD109" s="10"/>
      <c r="BE109" s="6"/>
      <c r="BF109" s="7"/>
      <c r="BG109" s="9"/>
      <c r="BH109" s="10"/>
      <c r="BI109" s="6"/>
      <c r="BJ109" s="7"/>
      <c r="BK109" s="9"/>
      <c r="BL109" s="10"/>
      <c r="BM109" s="6"/>
      <c r="BN109" s="7"/>
      <c r="BO109" s="9"/>
      <c r="BP109" s="10"/>
      <c r="BQ109" s="6"/>
      <c r="BR109" s="7"/>
      <c r="BS109" s="9"/>
      <c r="BT109" s="10"/>
      <c r="BU109" s="6"/>
      <c r="BV109" s="7">
        <v>150</v>
      </c>
      <c r="BW109" s="9">
        <v>150</v>
      </c>
      <c r="BX109" s="10"/>
      <c r="BY109" s="6"/>
      <c r="BZ109" s="7"/>
      <c r="CA109" s="9"/>
      <c r="CB109" s="10"/>
      <c r="CC109" s="6"/>
      <c r="CD109" s="7"/>
      <c r="CE109" s="9"/>
      <c r="CF109" s="10"/>
      <c r="CG109" s="6">
        <v>10.9</v>
      </c>
      <c r="CH109" s="7">
        <v>0.22</v>
      </c>
      <c r="CI109" s="9"/>
      <c r="CJ109" s="10">
        <v>0.01</v>
      </c>
      <c r="CK109" s="6"/>
      <c r="CL109" s="7"/>
      <c r="CM109" s="9"/>
      <c r="CN109" s="10"/>
      <c r="CO109" s="6"/>
      <c r="CP109" s="7"/>
      <c r="CQ109" s="9"/>
      <c r="CR109" s="10"/>
      <c r="CS109" s="6"/>
      <c r="CT109" s="7"/>
      <c r="CU109" s="9"/>
      <c r="CV109" s="10"/>
      <c r="CW109" s="6"/>
      <c r="CX109" s="7"/>
      <c r="CY109" s="9"/>
      <c r="CZ109" s="10"/>
      <c r="DA109" s="6"/>
      <c r="DB109" s="7"/>
      <c r="DC109" s="9"/>
      <c r="DD109" s="10"/>
      <c r="DE109" s="6"/>
      <c r="DF109" s="7"/>
      <c r="DG109" s="9"/>
      <c r="DH109" s="10"/>
      <c r="DI109" s="6"/>
      <c r="DJ109" s="7"/>
      <c r="DK109" s="9"/>
      <c r="DL109" s="10"/>
      <c r="DM109" s="6"/>
      <c r="DN109" s="7"/>
      <c r="DO109" s="9"/>
      <c r="DP109" s="10"/>
    </row>
    <row r="110" spans="1:120" ht="42.75" customHeight="1" x14ac:dyDescent="0.55000000000000004">
      <c r="A110" s="12">
        <v>107</v>
      </c>
      <c r="B110" s="9"/>
      <c r="C110" s="10"/>
      <c r="D110" s="6"/>
      <c r="E110" s="7"/>
      <c r="F110" s="9"/>
      <c r="G110" s="10"/>
      <c r="H110" s="6"/>
      <c r="I110" s="7"/>
      <c r="J110" s="9"/>
      <c r="K110" s="10"/>
      <c r="L110" s="6"/>
      <c r="M110" s="7"/>
      <c r="N110" s="9"/>
      <c r="O110" s="10"/>
      <c r="P110" s="6"/>
      <c r="Q110" s="7"/>
      <c r="R110" s="9"/>
      <c r="S110" s="10"/>
      <c r="T110" s="6"/>
      <c r="U110" s="7"/>
      <c r="V110" s="9"/>
      <c r="W110" s="10"/>
      <c r="X110" s="6"/>
      <c r="Y110" s="7"/>
      <c r="Z110" s="9"/>
      <c r="AA110" s="10"/>
      <c r="AB110" s="6"/>
      <c r="AC110" s="7"/>
      <c r="AD110" s="9"/>
      <c r="AE110" s="10"/>
      <c r="AF110" s="6"/>
      <c r="AG110" s="7"/>
      <c r="AH110" s="9"/>
      <c r="AI110" s="10"/>
      <c r="AJ110" s="6"/>
      <c r="AK110" s="7"/>
      <c r="AL110" s="9"/>
      <c r="AM110" s="10"/>
      <c r="AN110" s="6"/>
      <c r="AO110" s="7"/>
      <c r="AP110" s="9"/>
      <c r="AQ110" s="10"/>
      <c r="AR110" s="6"/>
      <c r="AS110" s="7"/>
      <c r="AT110" s="9"/>
      <c r="AU110" s="10"/>
      <c r="AV110" s="6"/>
      <c r="AW110" s="7"/>
      <c r="AX110" s="9"/>
      <c r="AY110" s="10"/>
      <c r="AZ110" s="6"/>
      <c r="BA110" s="7"/>
      <c r="BB110" s="9"/>
      <c r="BC110" s="10"/>
      <c r="BD110" s="6"/>
      <c r="BE110" s="7"/>
      <c r="BF110" s="9"/>
      <c r="BG110" s="10"/>
      <c r="BH110" s="6"/>
      <c r="BI110" s="7"/>
      <c r="BJ110" s="9"/>
      <c r="BK110" s="10"/>
      <c r="BL110" s="6"/>
      <c r="BM110" s="7"/>
      <c r="BN110" s="9"/>
      <c r="BO110" s="10"/>
      <c r="BP110" s="6"/>
      <c r="BQ110" s="7"/>
      <c r="BR110" s="9"/>
      <c r="BS110" s="10"/>
      <c r="BT110" s="6"/>
      <c r="BU110" s="7"/>
      <c r="BV110" s="9">
        <v>150</v>
      </c>
      <c r="BW110" s="10">
        <v>150</v>
      </c>
      <c r="BX110" s="6">
        <v>150</v>
      </c>
      <c r="BY110" s="7"/>
      <c r="BZ110" s="9">
        <v>150</v>
      </c>
      <c r="CA110" s="10"/>
      <c r="CB110" s="6"/>
      <c r="CC110" s="7"/>
      <c r="CD110" s="9"/>
      <c r="CE110" s="10"/>
      <c r="CF110" s="6"/>
      <c r="CG110" s="7">
        <v>11.92</v>
      </c>
      <c r="CH110" s="9">
        <v>0.32</v>
      </c>
      <c r="CI110" s="10">
        <v>0.28000000000000003</v>
      </c>
      <c r="CJ110" s="6">
        <v>0.01</v>
      </c>
      <c r="CK110" s="7"/>
      <c r="CL110" s="9"/>
      <c r="CM110" s="10"/>
      <c r="CN110" s="6"/>
      <c r="CO110" s="7"/>
      <c r="CP110" s="9"/>
      <c r="CQ110" s="10"/>
      <c r="CR110" s="6"/>
      <c r="CS110" s="7"/>
      <c r="CT110" s="9"/>
      <c r="CU110" s="10"/>
      <c r="CV110" s="6"/>
      <c r="CW110" s="7"/>
      <c r="CX110" s="9"/>
      <c r="CY110" s="10"/>
      <c r="CZ110" s="6"/>
      <c r="DA110" s="7"/>
      <c r="DB110" s="9"/>
      <c r="DC110" s="10"/>
      <c r="DD110" s="6"/>
      <c r="DE110" s="7"/>
      <c r="DF110" s="9"/>
      <c r="DG110" s="10"/>
      <c r="DH110" s="6"/>
      <c r="DI110" s="7"/>
      <c r="DJ110" s="9"/>
      <c r="DK110" s="10"/>
      <c r="DL110" s="6"/>
      <c r="DM110" s="7"/>
      <c r="DN110" s="9"/>
      <c r="DO110" s="10"/>
      <c r="DP110" s="6"/>
    </row>
    <row r="111" spans="1:120" ht="42.75" customHeight="1" x14ac:dyDescent="0.55000000000000004">
      <c r="A111" s="13">
        <v>108</v>
      </c>
      <c r="B111" s="10"/>
      <c r="C111" s="6"/>
      <c r="D111" s="7"/>
      <c r="E111" s="9"/>
      <c r="F111" s="10"/>
      <c r="G111" s="6"/>
      <c r="H111" s="7"/>
      <c r="I111" s="9"/>
      <c r="J111" s="10"/>
      <c r="K111" s="6"/>
      <c r="L111" s="7"/>
      <c r="M111" s="9"/>
      <c r="N111" s="10"/>
      <c r="O111" s="6"/>
      <c r="P111" s="7"/>
      <c r="Q111" s="9"/>
      <c r="R111" s="10"/>
      <c r="S111" s="6"/>
      <c r="T111" s="7"/>
      <c r="U111" s="9"/>
      <c r="V111" s="10"/>
      <c r="W111" s="6"/>
      <c r="X111" s="7"/>
      <c r="Y111" s="9"/>
      <c r="Z111" s="10"/>
      <c r="AA111" s="6"/>
      <c r="AB111" s="7"/>
      <c r="AC111" s="9"/>
      <c r="AD111" s="10"/>
      <c r="AE111" s="6"/>
      <c r="AF111" s="7"/>
      <c r="AG111" s="9"/>
      <c r="AH111" s="10"/>
      <c r="AI111" s="6"/>
      <c r="AJ111" s="7"/>
      <c r="AK111" s="9"/>
      <c r="AL111" s="10"/>
      <c r="AM111" s="6"/>
      <c r="AN111" s="7"/>
      <c r="AO111" s="9"/>
      <c r="AP111" s="10"/>
      <c r="AQ111" s="6"/>
      <c r="AR111" s="7"/>
      <c r="AS111" s="9"/>
      <c r="AT111" s="10"/>
      <c r="AU111" s="6"/>
      <c r="AV111" s="7"/>
      <c r="AW111" s="9"/>
      <c r="AX111" s="10"/>
      <c r="AY111" s="6"/>
      <c r="AZ111" s="7"/>
      <c r="BA111" s="9"/>
      <c r="BB111" s="10"/>
      <c r="BC111" s="6"/>
      <c r="BD111" s="7"/>
      <c r="BE111" s="9"/>
      <c r="BF111" s="10"/>
      <c r="BG111" s="6"/>
      <c r="BH111" s="7"/>
      <c r="BI111" s="9"/>
      <c r="BJ111" s="10"/>
      <c r="BK111" s="6"/>
      <c r="BL111" s="7"/>
      <c r="BM111" s="9"/>
      <c r="BN111" s="10"/>
      <c r="BO111" s="6"/>
      <c r="BP111" s="7"/>
      <c r="BQ111" s="9"/>
      <c r="BR111" s="10"/>
      <c r="BS111" s="6"/>
      <c r="BT111" s="7"/>
      <c r="BU111" s="9"/>
      <c r="BV111" s="10"/>
      <c r="BW111" s="6"/>
      <c r="BX111" s="7">
        <v>150</v>
      </c>
      <c r="BY111" s="9"/>
      <c r="BZ111" s="10"/>
      <c r="CA111" s="6"/>
      <c r="CB111" s="7"/>
      <c r="CC111" s="9"/>
      <c r="CD111" s="10"/>
      <c r="CE111" s="6"/>
      <c r="CF111" s="7"/>
      <c r="CG111" s="9">
        <v>15.71</v>
      </c>
      <c r="CH111" s="10">
        <v>4.2</v>
      </c>
      <c r="CI111" s="6">
        <v>0.4</v>
      </c>
      <c r="CJ111" s="7">
        <v>0.06</v>
      </c>
      <c r="CK111" s="9"/>
      <c r="CL111" s="10"/>
      <c r="CM111" s="6"/>
      <c r="CN111" s="7"/>
      <c r="CO111" s="9"/>
      <c r="CP111" s="10"/>
      <c r="CQ111" s="6"/>
      <c r="CR111" s="7"/>
      <c r="CS111" s="9"/>
      <c r="CT111" s="10"/>
      <c r="CU111" s="6"/>
      <c r="CV111" s="7"/>
      <c r="CW111" s="9"/>
      <c r="CX111" s="10"/>
      <c r="CY111" s="6"/>
      <c r="CZ111" s="7"/>
      <c r="DA111" s="9"/>
      <c r="DB111" s="10"/>
      <c r="DC111" s="6"/>
      <c r="DD111" s="7"/>
      <c r="DE111" s="9"/>
      <c r="DF111" s="10"/>
      <c r="DG111" s="6"/>
      <c r="DH111" s="7"/>
      <c r="DI111" s="9"/>
      <c r="DJ111" s="10"/>
      <c r="DK111" s="6"/>
      <c r="DL111" s="7"/>
      <c r="DM111" s="9"/>
      <c r="DN111" s="10"/>
      <c r="DO111" s="6"/>
      <c r="DP111" s="7"/>
    </row>
    <row r="112" spans="1:120" ht="42.75" customHeight="1" x14ac:dyDescent="0.55000000000000004">
      <c r="A112" s="14">
        <v>109</v>
      </c>
      <c r="B112" s="6"/>
      <c r="C112" s="7"/>
      <c r="D112" s="9"/>
      <c r="E112" s="10"/>
      <c r="F112" s="6"/>
      <c r="G112" s="7"/>
      <c r="H112" s="9"/>
      <c r="I112" s="10"/>
      <c r="J112" s="6"/>
      <c r="K112" s="7"/>
      <c r="L112" s="9"/>
      <c r="M112" s="10"/>
      <c r="N112" s="6"/>
      <c r="O112" s="7"/>
      <c r="P112" s="9"/>
      <c r="Q112" s="10"/>
      <c r="R112" s="6"/>
      <c r="S112" s="7"/>
      <c r="T112" s="9"/>
      <c r="U112" s="10"/>
      <c r="V112" s="6"/>
      <c r="W112" s="7"/>
      <c r="X112" s="9"/>
      <c r="Y112" s="10"/>
      <c r="Z112" s="6"/>
      <c r="AA112" s="7"/>
      <c r="AB112" s="9"/>
      <c r="AC112" s="10"/>
      <c r="AD112" s="6"/>
      <c r="AE112" s="7"/>
      <c r="AF112" s="9"/>
      <c r="AG112" s="10"/>
      <c r="AH112" s="6"/>
      <c r="AI112" s="7"/>
      <c r="AJ112" s="9"/>
      <c r="AK112" s="10"/>
      <c r="AL112" s="6"/>
      <c r="AM112" s="7"/>
      <c r="AN112" s="9"/>
      <c r="AO112" s="10"/>
      <c r="AP112" s="6"/>
      <c r="AQ112" s="7"/>
      <c r="AR112" s="9"/>
      <c r="AS112" s="10"/>
      <c r="AT112" s="6"/>
      <c r="AU112" s="7"/>
      <c r="AV112" s="9"/>
      <c r="AW112" s="10"/>
      <c r="AX112" s="6"/>
      <c r="AY112" s="7"/>
      <c r="AZ112" s="9"/>
      <c r="BA112" s="10"/>
      <c r="BB112" s="6"/>
      <c r="BC112" s="7"/>
      <c r="BD112" s="9"/>
      <c r="BE112" s="10"/>
      <c r="BF112" s="6"/>
      <c r="BG112" s="7"/>
      <c r="BH112" s="9"/>
      <c r="BI112" s="10"/>
      <c r="BJ112" s="6"/>
      <c r="BK112" s="7"/>
      <c r="BL112" s="9"/>
      <c r="BM112" s="10"/>
      <c r="BN112" s="6"/>
      <c r="BO112" s="7"/>
      <c r="BP112" s="9"/>
      <c r="BQ112" s="10"/>
      <c r="BR112" s="6"/>
      <c r="BS112" s="7"/>
      <c r="BT112" s="9"/>
      <c r="BU112" s="10"/>
      <c r="BV112" s="6"/>
      <c r="BW112" s="7"/>
      <c r="BX112" s="9">
        <v>150</v>
      </c>
      <c r="BY112" s="10">
        <v>150</v>
      </c>
      <c r="BZ112" s="6"/>
      <c r="CA112" s="7"/>
      <c r="CB112" s="9"/>
      <c r="CC112" s="10"/>
      <c r="CD112" s="6"/>
      <c r="CE112" s="7"/>
      <c r="CF112" s="9"/>
      <c r="CG112" s="10">
        <v>20.02</v>
      </c>
      <c r="CH112" s="6">
        <v>3.92</v>
      </c>
      <c r="CI112" s="7">
        <v>3.28</v>
      </c>
      <c r="CJ112" s="9">
        <v>0.05</v>
      </c>
      <c r="CK112" s="10"/>
      <c r="CL112" s="6"/>
      <c r="CM112" s="7"/>
      <c r="CN112" s="9"/>
      <c r="CO112" s="10"/>
      <c r="CP112" s="6"/>
      <c r="CQ112" s="7"/>
      <c r="CR112" s="9"/>
      <c r="CS112" s="10"/>
      <c r="CT112" s="6"/>
      <c r="CU112" s="7"/>
      <c r="CV112" s="9"/>
      <c r="CW112" s="10"/>
      <c r="CX112" s="6"/>
      <c r="CY112" s="7"/>
      <c r="CZ112" s="9"/>
      <c r="DA112" s="10"/>
      <c r="DB112" s="6"/>
      <c r="DC112" s="7"/>
      <c r="DD112" s="9"/>
      <c r="DE112" s="10"/>
      <c r="DF112" s="6"/>
      <c r="DG112" s="7"/>
      <c r="DH112" s="9"/>
      <c r="DI112" s="10"/>
      <c r="DJ112" s="6"/>
      <c r="DK112" s="7"/>
      <c r="DL112" s="9"/>
      <c r="DM112" s="10"/>
      <c r="DN112" s="6"/>
      <c r="DO112" s="7"/>
      <c r="DP112" s="9"/>
    </row>
    <row r="113" spans="1:120" ht="42.75" customHeight="1" x14ac:dyDescent="0.55000000000000004">
      <c r="A113" s="15">
        <v>110</v>
      </c>
      <c r="B113" s="7"/>
      <c r="C113" s="9"/>
      <c r="D113" s="10"/>
      <c r="E113" s="6"/>
      <c r="F113" s="7"/>
      <c r="G113" s="9"/>
      <c r="H113" s="10"/>
      <c r="I113" s="6"/>
      <c r="J113" s="7"/>
      <c r="K113" s="9"/>
      <c r="L113" s="10"/>
      <c r="M113" s="6"/>
      <c r="N113" s="7"/>
      <c r="O113" s="9"/>
      <c r="P113" s="10"/>
      <c r="Q113" s="6"/>
      <c r="R113" s="7"/>
      <c r="S113" s="9"/>
      <c r="T113" s="10"/>
      <c r="U113" s="6"/>
      <c r="V113" s="7"/>
      <c r="W113" s="9"/>
      <c r="X113" s="10"/>
      <c r="Y113" s="6"/>
      <c r="Z113" s="7"/>
      <c r="AA113" s="9"/>
      <c r="AB113" s="10"/>
      <c r="AC113" s="6"/>
      <c r="AD113" s="7"/>
      <c r="AE113" s="9"/>
      <c r="AF113" s="10"/>
      <c r="AG113" s="6"/>
      <c r="AH113" s="7"/>
      <c r="AI113" s="9"/>
      <c r="AJ113" s="10"/>
      <c r="AK113" s="6"/>
      <c r="AL113" s="7"/>
      <c r="AM113" s="9"/>
      <c r="AN113" s="10"/>
      <c r="AO113" s="6"/>
      <c r="AP113" s="7"/>
      <c r="AQ113" s="9"/>
      <c r="AR113" s="10"/>
      <c r="AS113" s="6"/>
      <c r="AT113" s="7"/>
      <c r="AU113" s="9"/>
      <c r="AV113" s="10"/>
      <c r="AW113" s="6"/>
      <c r="AX113" s="7"/>
      <c r="AY113" s="9"/>
      <c r="AZ113" s="10"/>
      <c r="BA113" s="6"/>
      <c r="BB113" s="7"/>
      <c r="BC113" s="9"/>
      <c r="BD113" s="10"/>
      <c r="BE113" s="6"/>
      <c r="BF113" s="7"/>
      <c r="BG113" s="9"/>
      <c r="BH113" s="10"/>
      <c r="BI113" s="6"/>
      <c r="BJ113" s="7"/>
      <c r="BK113" s="9"/>
      <c r="BL113" s="10"/>
      <c r="BM113" s="6"/>
      <c r="BN113" s="7"/>
      <c r="BO113" s="9"/>
      <c r="BP113" s="10"/>
      <c r="BQ113" s="6"/>
      <c r="BR113" s="7"/>
      <c r="BS113" s="9"/>
      <c r="BT113" s="10"/>
      <c r="BU113" s="6"/>
      <c r="BV113" s="7"/>
      <c r="BW113" s="9"/>
      <c r="BX113" s="10"/>
      <c r="BY113" s="6"/>
      <c r="BZ113" s="7">
        <v>150</v>
      </c>
      <c r="CA113" s="9"/>
      <c r="CB113" s="10"/>
      <c r="CC113" s="6"/>
      <c r="CD113" s="7"/>
      <c r="CE113" s="9"/>
      <c r="CF113" s="10"/>
      <c r="CG113" s="6">
        <v>20.100000000000001</v>
      </c>
      <c r="CH113" s="7">
        <v>10.62</v>
      </c>
      <c r="CI113" s="9">
        <v>2.54</v>
      </c>
      <c r="CJ113" s="10">
        <v>0.66</v>
      </c>
      <c r="CK113" s="6"/>
      <c r="CL113" s="7"/>
      <c r="CM113" s="9"/>
      <c r="CN113" s="10"/>
      <c r="CO113" s="6"/>
      <c r="CP113" s="7"/>
      <c r="CQ113" s="9"/>
      <c r="CR113" s="10"/>
      <c r="CS113" s="6"/>
      <c r="CT113" s="7"/>
      <c r="CU113" s="9"/>
      <c r="CV113" s="10"/>
      <c r="CW113" s="6"/>
      <c r="CX113" s="7"/>
      <c r="CY113" s="9"/>
      <c r="CZ113" s="10"/>
      <c r="DA113" s="6"/>
      <c r="DB113" s="7"/>
      <c r="DC113" s="9"/>
      <c r="DD113" s="10"/>
      <c r="DE113" s="6"/>
      <c r="DF113" s="7"/>
      <c r="DG113" s="9"/>
      <c r="DH113" s="10"/>
      <c r="DI113" s="6"/>
      <c r="DJ113" s="7"/>
      <c r="DK113" s="9"/>
      <c r="DL113" s="10"/>
      <c r="DM113" s="6"/>
      <c r="DN113" s="7"/>
      <c r="DO113" s="9"/>
      <c r="DP113" s="10"/>
    </row>
    <row r="114" spans="1:120" ht="42.75" customHeight="1" x14ac:dyDescent="0.55000000000000004">
      <c r="A114" s="12">
        <v>111</v>
      </c>
      <c r="B114" s="9"/>
      <c r="C114" s="10"/>
      <c r="D114" s="6"/>
      <c r="E114" s="7"/>
      <c r="F114" s="9"/>
      <c r="G114" s="10"/>
      <c r="H114" s="6"/>
      <c r="I114" s="7"/>
      <c r="J114" s="9"/>
      <c r="K114" s="10"/>
      <c r="L114" s="6"/>
      <c r="M114" s="7"/>
      <c r="N114" s="9"/>
      <c r="O114" s="10"/>
      <c r="P114" s="6"/>
      <c r="Q114" s="7"/>
      <c r="R114" s="9"/>
      <c r="S114" s="10"/>
      <c r="T114" s="6"/>
      <c r="U114" s="7"/>
      <c r="V114" s="9"/>
      <c r="W114" s="10"/>
      <c r="X114" s="6"/>
      <c r="Y114" s="7"/>
      <c r="Z114" s="9"/>
      <c r="AA114" s="10"/>
      <c r="AB114" s="6"/>
      <c r="AC114" s="7"/>
      <c r="AD114" s="9"/>
      <c r="AE114" s="10"/>
      <c r="AF114" s="6"/>
      <c r="AG114" s="7"/>
      <c r="AH114" s="9"/>
      <c r="AI114" s="10"/>
      <c r="AJ114" s="6"/>
      <c r="AK114" s="7"/>
      <c r="AL114" s="9"/>
      <c r="AM114" s="10"/>
      <c r="AN114" s="6"/>
      <c r="AO114" s="7"/>
      <c r="AP114" s="9"/>
      <c r="AQ114" s="10"/>
      <c r="AR114" s="6"/>
      <c r="AS114" s="7"/>
      <c r="AT114" s="9"/>
      <c r="AU114" s="10"/>
      <c r="AV114" s="6"/>
      <c r="AW114" s="7"/>
      <c r="AX114" s="9"/>
      <c r="AY114" s="10"/>
      <c r="AZ114" s="6"/>
      <c r="BA114" s="7"/>
      <c r="BB114" s="9"/>
      <c r="BC114" s="10"/>
      <c r="BD114" s="6"/>
      <c r="BE114" s="7"/>
      <c r="BF114" s="9"/>
      <c r="BG114" s="10"/>
      <c r="BH114" s="6"/>
      <c r="BI114" s="7"/>
      <c r="BJ114" s="9"/>
      <c r="BK114" s="10"/>
      <c r="BL114" s="6"/>
      <c r="BM114" s="7"/>
      <c r="BN114" s="9"/>
      <c r="BO114" s="10"/>
      <c r="BP114" s="6"/>
      <c r="BQ114" s="7"/>
      <c r="BR114" s="9"/>
      <c r="BS114" s="10"/>
      <c r="BT114" s="6"/>
      <c r="BU114" s="7"/>
      <c r="BV114" s="9"/>
      <c r="BW114" s="10"/>
      <c r="BX114" s="6">
        <v>150</v>
      </c>
      <c r="BY114" s="7"/>
      <c r="BZ114" s="9">
        <v>150</v>
      </c>
      <c r="CA114" s="10"/>
      <c r="CB114" s="6"/>
      <c r="CC114" s="7"/>
      <c r="CD114" s="9"/>
      <c r="CE114" s="10"/>
      <c r="CF114" s="6"/>
      <c r="CG114" s="7">
        <v>20.350000000000001</v>
      </c>
      <c r="CH114" s="9">
        <v>10.77</v>
      </c>
      <c r="CI114" s="10">
        <v>3.9</v>
      </c>
      <c r="CJ114" s="6">
        <v>0.65</v>
      </c>
      <c r="CK114" s="7">
        <v>0.17</v>
      </c>
      <c r="CL114" s="9"/>
      <c r="CM114" s="10"/>
      <c r="CN114" s="6"/>
      <c r="CO114" s="7"/>
      <c r="CP114" s="9"/>
      <c r="CQ114" s="10"/>
      <c r="CR114" s="6"/>
      <c r="CS114" s="7"/>
      <c r="CT114" s="9"/>
      <c r="CU114" s="10"/>
      <c r="CV114" s="6"/>
      <c r="CW114" s="7"/>
      <c r="CX114" s="9"/>
      <c r="CY114" s="10"/>
      <c r="CZ114" s="6"/>
      <c r="DA114" s="7"/>
      <c r="DB114" s="9"/>
      <c r="DC114" s="10"/>
      <c r="DD114" s="6"/>
      <c r="DE114" s="7"/>
      <c r="DF114" s="9"/>
      <c r="DG114" s="10"/>
      <c r="DH114" s="6"/>
      <c r="DI114" s="7"/>
      <c r="DJ114" s="9"/>
      <c r="DK114" s="10"/>
      <c r="DL114" s="6"/>
      <c r="DM114" s="7"/>
      <c r="DN114" s="9"/>
      <c r="DO114" s="10"/>
      <c r="DP114" s="6"/>
    </row>
    <row r="115" spans="1:120" ht="42.75" customHeight="1" x14ac:dyDescent="0.55000000000000004">
      <c r="A115" s="13">
        <v>112</v>
      </c>
      <c r="B115" s="10"/>
      <c r="C115" s="6"/>
      <c r="D115" s="7"/>
      <c r="E115" s="9"/>
      <c r="F115" s="10"/>
      <c r="G115" s="6"/>
      <c r="H115" s="7"/>
      <c r="I115" s="9"/>
      <c r="J115" s="10"/>
      <c r="K115" s="6"/>
      <c r="L115" s="7"/>
      <c r="M115" s="9"/>
      <c r="N115" s="10"/>
      <c r="O115" s="6"/>
      <c r="P115" s="7"/>
      <c r="Q115" s="9"/>
      <c r="R115" s="10"/>
      <c r="S115" s="6"/>
      <c r="T115" s="7"/>
      <c r="U115" s="9"/>
      <c r="V115" s="10"/>
      <c r="W115" s="6"/>
      <c r="X115" s="7"/>
      <c r="Y115" s="9"/>
      <c r="Z115" s="10"/>
      <c r="AA115" s="6"/>
      <c r="AB115" s="7"/>
      <c r="AC115" s="9"/>
      <c r="AD115" s="10"/>
      <c r="AE115" s="6"/>
      <c r="AF115" s="7"/>
      <c r="AG115" s="9"/>
      <c r="AH115" s="10"/>
      <c r="AI115" s="6"/>
      <c r="AJ115" s="7"/>
      <c r="AK115" s="9"/>
      <c r="AL115" s="10"/>
      <c r="AM115" s="6"/>
      <c r="AN115" s="7"/>
      <c r="AO115" s="9"/>
      <c r="AP115" s="10"/>
      <c r="AQ115" s="6"/>
      <c r="AR115" s="7"/>
      <c r="AS115" s="9"/>
      <c r="AT115" s="10"/>
      <c r="AU115" s="6"/>
      <c r="AV115" s="7"/>
      <c r="AW115" s="9"/>
      <c r="AX115" s="10"/>
      <c r="AY115" s="6"/>
      <c r="AZ115" s="7"/>
      <c r="BA115" s="9"/>
      <c r="BB115" s="10"/>
      <c r="BC115" s="6"/>
      <c r="BD115" s="7"/>
      <c r="BE115" s="9"/>
      <c r="BF115" s="10"/>
      <c r="BG115" s="6"/>
      <c r="BH115" s="7"/>
      <c r="BI115" s="9"/>
      <c r="BJ115" s="10"/>
      <c r="BK115" s="6"/>
      <c r="BL115" s="7"/>
      <c r="BM115" s="9"/>
      <c r="BN115" s="10"/>
      <c r="BO115" s="6"/>
      <c r="BP115" s="7"/>
      <c r="BQ115" s="9"/>
      <c r="BR115" s="10"/>
      <c r="BS115" s="6"/>
      <c r="BT115" s="7"/>
      <c r="BU115" s="9"/>
      <c r="BV115" s="10"/>
      <c r="BW115" s="6"/>
      <c r="BX115" s="7"/>
      <c r="BY115" s="9"/>
      <c r="BZ115" s="10">
        <v>150</v>
      </c>
      <c r="CA115" s="6"/>
      <c r="CB115" s="7"/>
      <c r="CC115" s="9"/>
      <c r="CD115" s="10"/>
      <c r="CE115" s="6"/>
      <c r="CF115" s="7"/>
      <c r="CG115" s="9">
        <v>20.7</v>
      </c>
      <c r="CH115" s="10">
        <v>18.920000000000002</v>
      </c>
      <c r="CI115" s="6">
        <v>10.55</v>
      </c>
      <c r="CJ115" s="7">
        <v>6.2</v>
      </c>
      <c r="CK115" s="9">
        <v>0.24</v>
      </c>
      <c r="CL115" s="10"/>
      <c r="CM115" s="6"/>
      <c r="CN115" s="7"/>
      <c r="CO115" s="9"/>
      <c r="CP115" s="10"/>
      <c r="CQ115" s="6"/>
      <c r="CR115" s="7"/>
      <c r="CS115" s="9"/>
      <c r="CT115" s="10"/>
      <c r="CU115" s="6"/>
      <c r="CV115" s="7"/>
      <c r="CW115" s="9"/>
      <c r="CX115" s="10"/>
      <c r="CY115" s="6"/>
      <c r="CZ115" s="7"/>
      <c r="DA115" s="9"/>
      <c r="DB115" s="10"/>
      <c r="DC115" s="6"/>
      <c r="DD115" s="7"/>
      <c r="DE115" s="9"/>
      <c r="DF115" s="10"/>
      <c r="DG115" s="6"/>
      <c r="DH115" s="7"/>
      <c r="DI115" s="9"/>
      <c r="DJ115" s="10"/>
      <c r="DK115" s="6"/>
      <c r="DL115" s="7"/>
      <c r="DM115" s="9"/>
      <c r="DN115" s="10"/>
      <c r="DO115" s="6"/>
      <c r="DP115" s="7"/>
    </row>
    <row r="116" spans="1:120" ht="42.75" customHeight="1" x14ac:dyDescent="0.55000000000000004">
      <c r="A116" s="14">
        <v>113</v>
      </c>
      <c r="B116" s="6"/>
      <c r="C116" s="7"/>
      <c r="D116" s="9"/>
      <c r="E116" s="10"/>
      <c r="F116" s="6"/>
      <c r="G116" s="7"/>
      <c r="H116" s="9"/>
      <c r="I116" s="10"/>
      <c r="J116" s="6"/>
      <c r="K116" s="7"/>
      <c r="L116" s="9"/>
      <c r="M116" s="10"/>
      <c r="N116" s="6"/>
      <c r="O116" s="7"/>
      <c r="P116" s="9"/>
      <c r="Q116" s="10"/>
      <c r="R116" s="6"/>
      <c r="S116" s="7"/>
      <c r="T116" s="9"/>
      <c r="U116" s="10"/>
      <c r="V116" s="6"/>
      <c r="W116" s="7"/>
      <c r="X116" s="9"/>
      <c r="Y116" s="10"/>
      <c r="Z116" s="6"/>
      <c r="AA116" s="7"/>
      <c r="AB116" s="9"/>
      <c r="AC116" s="10"/>
      <c r="AD116" s="6"/>
      <c r="AE116" s="7"/>
      <c r="AF116" s="9"/>
      <c r="AG116" s="10"/>
      <c r="AH116" s="6"/>
      <c r="AI116" s="7"/>
      <c r="AJ116" s="9"/>
      <c r="AK116" s="10"/>
      <c r="AL116" s="6"/>
      <c r="AM116" s="7"/>
      <c r="AN116" s="9"/>
      <c r="AO116" s="10"/>
      <c r="AP116" s="6"/>
      <c r="AQ116" s="7"/>
      <c r="AR116" s="9"/>
      <c r="AS116" s="10"/>
      <c r="AT116" s="6"/>
      <c r="AU116" s="7"/>
      <c r="AV116" s="9"/>
      <c r="AW116" s="10"/>
      <c r="AX116" s="6"/>
      <c r="AY116" s="7"/>
      <c r="AZ116" s="9"/>
      <c r="BA116" s="10"/>
      <c r="BB116" s="6"/>
      <c r="BC116" s="7"/>
      <c r="BD116" s="9"/>
      <c r="BE116" s="10"/>
      <c r="BF116" s="6"/>
      <c r="BG116" s="7"/>
      <c r="BH116" s="9"/>
      <c r="BI116" s="10"/>
      <c r="BJ116" s="6"/>
      <c r="BK116" s="7"/>
      <c r="BL116" s="9"/>
      <c r="BM116" s="10"/>
      <c r="BN116" s="6"/>
      <c r="BO116" s="7"/>
      <c r="BP116" s="9"/>
      <c r="BQ116" s="10"/>
      <c r="BR116" s="6"/>
      <c r="BS116" s="7"/>
      <c r="BT116" s="9"/>
      <c r="BU116" s="10"/>
      <c r="BV116" s="6"/>
      <c r="BW116" s="7"/>
      <c r="BX116" s="9"/>
      <c r="BY116" s="10"/>
      <c r="BZ116" s="6">
        <v>150</v>
      </c>
      <c r="CA116" s="7">
        <v>150</v>
      </c>
      <c r="CB116" s="9">
        <v>150</v>
      </c>
      <c r="CC116" s="10"/>
      <c r="CD116" s="6"/>
      <c r="CE116" s="7"/>
      <c r="CF116" s="9"/>
      <c r="CG116" s="10">
        <v>21.41</v>
      </c>
      <c r="CH116" s="6">
        <v>20.13</v>
      </c>
      <c r="CI116" s="7">
        <v>11</v>
      </c>
      <c r="CJ116" s="9">
        <v>9.6300000000000008</v>
      </c>
      <c r="CK116" s="10">
        <v>0.67</v>
      </c>
      <c r="CL116" s="6">
        <v>0.03</v>
      </c>
      <c r="CM116" s="7"/>
      <c r="CN116" s="9"/>
      <c r="CO116" s="10"/>
      <c r="CP116" s="6"/>
      <c r="CQ116" s="7"/>
      <c r="CR116" s="9"/>
      <c r="CS116" s="10"/>
      <c r="CT116" s="6"/>
      <c r="CU116" s="7"/>
      <c r="CV116" s="9"/>
      <c r="CW116" s="10"/>
      <c r="CX116" s="6"/>
      <c r="CY116" s="7"/>
      <c r="CZ116" s="9"/>
      <c r="DA116" s="10"/>
      <c r="DB116" s="6"/>
      <c r="DC116" s="7"/>
      <c r="DD116" s="9"/>
      <c r="DE116" s="10"/>
      <c r="DF116" s="6"/>
      <c r="DG116" s="7"/>
      <c r="DH116" s="9"/>
      <c r="DI116" s="10"/>
      <c r="DJ116" s="6"/>
      <c r="DK116" s="7"/>
      <c r="DL116" s="9"/>
      <c r="DM116" s="10"/>
      <c r="DN116" s="6"/>
      <c r="DO116" s="7"/>
      <c r="DP116" s="9"/>
    </row>
    <row r="117" spans="1:120" ht="42.75" customHeight="1" x14ac:dyDescent="0.55000000000000004">
      <c r="A117" s="15">
        <v>114</v>
      </c>
      <c r="B117" s="7"/>
      <c r="C117" s="9"/>
      <c r="D117" s="10"/>
      <c r="E117" s="6"/>
      <c r="F117" s="7"/>
      <c r="G117" s="9"/>
      <c r="H117" s="10"/>
      <c r="I117" s="6"/>
      <c r="J117" s="7"/>
      <c r="K117" s="9"/>
      <c r="L117" s="10"/>
      <c r="M117" s="6"/>
      <c r="N117" s="7"/>
      <c r="O117" s="9"/>
      <c r="P117" s="10"/>
      <c r="Q117" s="6"/>
      <c r="R117" s="7"/>
      <c r="S117" s="9"/>
      <c r="T117" s="10"/>
      <c r="U117" s="6"/>
      <c r="V117" s="7"/>
      <c r="W117" s="9"/>
      <c r="X117" s="10"/>
      <c r="Y117" s="6"/>
      <c r="Z117" s="7"/>
      <c r="AA117" s="9"/>
      <c r="AB117" s="10"/>
      <c r="AC117" s="6"/>
      <c r="AD117" s="7"/>
      <c r="AE117" s="9"/>
      <c r="AF117" s="10"/>
      <c r="AG117" s="6"/>
      <c r="AH117" s="7"/>
      <c r="AI117" s="9"/>
      <c r="AJ117" s="10"/>
      <c r="AK117" s="6"/>
      <c r="AL117" s="7"/>
      <c r="AM117" s="9"/>
      <c r="AN117" s="10"/>
      <c r="AO117" s="6"/>
      <c r="AP117" s="7"/>
      <c r="AQ117" s="9"/>
      <c r="AR117" s="10"/>
      <c r="AS117" s="6"/>
      <c r="AT117" s="7"/>
      <c r="AU117" s="9"/>
      <c r="AV117" s="10"/>
      <c r="AW117" s="6"/>
      <c r="AX117" s="7"/>
      <c r="AY117" s="9"/>
      <c r="AZ117" s="10"/>
      <c r="BA117" s="6"/>
      <c r="BB117" s="7"/>
      <c r="BC117" s="9"/>
      <c r="BD117" s="10"/>
      <c r="BE117" s="6"/>
      <c r="BF117" s="7"/>
      <c r="BG117" s="9"/>
      <c r="BH117" s="10"/>
      <c r="BI117" s="6"/>
      <c r="BJ117" s="7"/>
      <c r="BK117" s="9"/>
      <c r="BL117" s="10"/>
      <c r="BM117" s="6"/>
      <c r="BN117" s="7"/>
      <c r="BO117" s="9"/>
      <c r="BP117" s="10"/>
      <c r="BQ117" s="6"/>
      <c r="BR117" s="7"/>
      <c r="BS117" s="9"/>
      <c r="BT117" s="10"/>
      <c r="BU117" s="6"/>
      <c r="BV117" s="7"/>
      <c r="BW117" s="9"/>
      <c r="BX117" s="10"/>
      <c r="BY117" s="6"/>
      <c r="BZ117" s="7"/>
      <c r="CA117" s="9"/>
      <c r="CB117" s="10"/>
      <c r="CC117" s="6"/>
      <c r="CD117" s="7"/>
      <c r="CE117" s="9"/>
      <c r="CF117" s="10"/>
      <c r="CG117" s="6">
        <v>21.58</v>
      </c>
      <c r="CH117" s="7">
        <v>20.76</v>
      </c>
      <c r="CI117" s="9">
        <v>17.170000000000002</v>
      </c>
      <c r="CJ117" s="10">
        <v>11.02</v>
      </c>
      <c r="CK117" s="6">
        <v>2.9</v>
      </c>
      <c r="CL117" s="7">
        <v>0.04</v>
      </c>
      <c r="CM117" s="9"/>
      <c r="CN117" s="10"/>
      <c r="CO117" s="6"/>
      <c r="CP117" s="7"/>
      <c r="CQ117" s="9"/>
      <c r="CR117" s="10"/>
      <c r="CS117" s="6"/>
      <c r="CT117" s="7"/>
      <c r="CU117" s="9"/>
      <c r="CV117" s="10"/>
      <c r="CW117" s="6"/>
      <c r="CX117" s="7"/>
      <c r="CY117" s="9"/>
      <c r="CZ117" s="10"/>
      <c r="DA117" s="6"/>
      <c r="DB117" s="7"/>
      <c r="DC117" s="9"/>
      <c r="DD117" s="10"/>
      <c r="DE117" s="6"/>
      <c r="DF117" s="7"/>
      <c r="DG117" s="9"/>
      <c r="DH117" s="10"/>
      <c r="DI117" s="6"/>
      <c r="DJ117" s="7"/>
      <c r="DK117" s="9"/>
      <c r="DL117" s="10"/>
      <c r="DM117" s="6"/>
      <c r="DN117" s="7"/>
      <c r="DO117" s="9"/>
      <c r="DP117" s="10"/>
    </row>
    <row r="118" spans="1:120" ht="42.75" customHeight="1" x14ac:dyDescent="0.55000000000000004">
      <c r="A118" s="12">
        <v>115</v>
      </c>
      <c r="B118" s="9"/>
      <c r="C118" s="10"/>
      <c r="D118" s="6"/>
      <c r="E118" s="7"/>
      <c r="F118" s="9"/>
      <c r="G118" s="10"/>
      <c r="H118" s="6"/>
      <c r="I118" s="7"/>
      <c r="J118" s="9"/>
      <c r="K118" s="10"/>
      <c r="L118" s="6"/>
      <c r="M118" s="7"/>
      <c r="N118" s="9"/>
      <c r="O118" s="10"/>
      <c r="P118" s="6"/>
      <c r="Q118" s="7"/>
      <c r="R118" s="9"/>
      <c r="S118" s="10"/>
      <c r="T118" s="6"/>
      <c r="U118" s="7"/>
      <c r="V118" s="9"/>
      <c r="W118" s="10"/>
      <c r="X118" s="6"/>
      <c r="Y118" s="7"/>
      <c r="Z118" s="9"/>
      <c r="AA118" s="10"/>
      <c r="AB118" s="6"/>
      <c r="AC118" s="7"/>
      <c r="AD118" s="9"/>
      <c r="AE118" s="10"/>
      <c r="AF118" s="6"/>
      <c r="AG118" s="7"/>
      <c r="AH118" s="9"/>
      <c r="AI118" s="10"/>
      <c r="AJ118" s="6"/>
      <c r="AK118" s="7"/>
      <c r="AL118" s="9"/>
      <c r="AM118" s="10"/>
      <c r="AN118" s="6"/>
      <c r="AO118" s="7"/>
      <c r="AP118" s="9"/>
      <c r="AQ118" s="10"/>
      <c r="AR118" s="6"/>
      <c r="AS118" s="7"/>
      <c r="AT118" s="9"/>
      <c r="AU118" s="10"/>
      <c r="AV118" s="6"/>
      <c r="AW118" s="7"/>
      <c r="AX118" s="9"/>
      <c r="AY118" s="10"/>
      <c r="AZ118" s="6"/>
      <c r="BA118" s="7"/>
      <c r="BB118" s="9"/>
      <c r="BC118" s="10"/>
      <c r="BD118" s="6"/>
      <c r="BE118" s="7"/>
      <c r="BF118" s="9"/>
      <c r="BG118" s="10"/>
      <c r="BH118" s="6"/>
      <c r="BI118" s="7"/>
      <c r="BJ118" s="9"/>
      <c r="BK118" s="10"/>
      <c r="BL118" s="6"/>
      <c r="BM118" s="7"/>
      <c r="BN118" s="9"/>
      <c r="BO118" s="10"/>
      <c r="BP118" s="6"/>
      <c r="BQ118" s="7"/>
      <c r="BR118" s="9"/>
      <c r="BS118" s="10"/>
      <c r="BT118" s="6"/>
      <c r="BU118" s="7"/>
      <c r="BV118" s="9"/>
      <c r="BW118" s="10"/>
      <c r="BX118" s="6"/>
      <c r="BY118" s="7"/>
      <c r="BZ118" s="9">
        <v>150</v>
      </c>
      <c r="CA118" s="10">
        <v>150</v>
      </c>
      <c r="CB118" s="6">
        <v>150</v>
      </c>
      <c r="CC118" s="7"/>
      <c r="CD118" s="9">
        <v>150</v>
      </c>
      <c r="CE118" s="10"/>
      <c r="CF118" s="6"/>
      <c r="CG118" s="7">
        <v>24.42</v>
      </c>
      <c r="CH118" s="9">
        <v>21.78</v>
      </c>
      <c r="CI118" s="10">
        <v>20.07</v>
      </c>
      <c r="CJ118" s="6">
        <v>11.52</v>
      </c>
      <c r="CK118" s="7">
        <v>5.52</v>
      </c>
      <c r="CL118" s="9">
        <v>0.6</v>
      </c>
      <c r="CM118" s="10">
        <v>0.2</v>
      </c>
      <c r="CN118" s="6"/>
      <c r="CO118" s="7"/>
      <c r="CP118" s="9"/>
      <c r="CQ118" s="10"/>
      <c r="CR118" s="6"/>
      <c r="CS118" s="7"/>
      <c r="CT118" s="9"/>
      <c r="CU118" s="10"/>
      <c r="CV118" s="6"/>
      <c r="CW118" s="7"/>
      <c r="CX118" s="9"/>
      <c r="CY118" s="10"/>
      <c r="CZ118" s="6"/>
      <c r="DA118" s="7"/>
      <c r="DB118" s="9"/>
      <c r="DC118" s="10"/>
      <c r="DD118" s="6"/>
      <c r="DE118" s="7"/>
      <c r="DF118" s="9"/>
      <c r="DG118" s="10"/>
      <c r="DH118" s="6"/>
      <c r="DI118" s="7"/>
      <c r="DJ118" s="9"/>
      <c r="DK118" s="10"/>
      <c r="DL118" s="6"/>
      <c r="DM118" s="7"/>
      <c r="DN118" s="9"/>
      <c r="DO118" s="10"/>
      <c r="DP118" s="6"/>
    </row>
    <row r="119" spans="1:120" ht="42.75" customHeight="1" x14ac:dyDescent="0.55000000000000004">
      <c r="A119" s="13">
        <v>116</v>
      </c>
      <c r="B119" s="10"/>
      <c r="C119" s="6"/>
      <c r="D119" s="7"/>
      <c r="E119" s="9"/>
      <c r="F119" s="10"/>
      <c r="G119" s="6"/>
      <c r="H119" s="7"/>
      <c r="I119" s="9"/>
      <c r="J119" s="10"/>
      <c r="K119" s="6"/>
      <c r="L119" s="7"/>
      <c r="M119" s="9"/>
      <c r="N119" s="10"/>
      <c r="O119" s="6"/>
      <c r="P119" s="7"/>
      <c r="Q119" s="9"/>
      <c r="R119" s="10"/>
      <c r="S119" s="6"/>
      <c r="T119" s="7"/>
      <c r="U119" s="9"/>
      <c r="V119" s="10"/>
      <c r="W119" s="6"/>
      <c r="X119" s="7"/>
      <c r="Y119" s="9"/>
      <c r="Z119" s="10"/>
      <c r="AA119" s="6"/>
      <c r="AB119" s="7"/>
      <c r="AC119" s="9"/>
      <c r="AD119" s="10"/>
      <c r="AE119" s="6"/>
      <c r="AF119" s="7"/>
      <c r="AG119" s="9"/>
      <c r="AH119" s="10"/>
      <c r="AI119" s="6"/>
      <c r="AJ119" s="7"/>
      <c r="AK119" s="9"/>
      <c r="AL119" s="10"/>
      <c r="AM119" s="6"/>
      <c r="AN119" s="7"/>
      <c r="AO119" s="9"/>
      <c r="AP119" s="10"/>
      <c r="AQ119" s="6"/>
      <c r="AR119" s="7"/>
      <c r="AS119" s="9"/>
      <c r="AT119" s="10"/>
      <c r="AU119" s="6"/>
      <c r="AV119" s="7"/>
      <c r="AW119" s="9"/>
      <c r="AX119" s="10"/>
      <c r="AY119" s="6"/>
      <c r="AZ119" s="7"/>
      <c r="BA119" s="9"/>
      <c r="BB119" s="10"/>
      <c r="BC119" s="6"/>
      <c r="BD119" s="7"/>
      <c r="BE119" s="9"/>
      <c r="BF119" s="10"/>
      <c r="BG119" s="6"/>
      <c r="BH119" s="7"/>
      <c r="BI119" s="9"/>
      <c r="BJ119" s="10"/>
      <c r="BK119" s="6"/>
      <c r="BL119" s="7"/>
      <c r="BM119" s="9"/>
      <c r="BN119" s="10"/>
      <c r="BO119" s="6"/>
      <c r="BP119" s="7"/>
      <c r="BQ119" s="9"/>
      <c r="BR119" s="10"/>
      <c r="BS119" s="6"/>
      <c r="BT119" s="7"/>
      <c r="BU119" s="9"/>
      <c r="BV119" s="10"/>
      <c r="BW119" s="6"/>
      <c r="BX119" s="7"/>
      <c r="BY119" s="9"/>
      <c r="BZ119" s="10"/>
      <c r="CA119" s="6"/>
      <c r="CB119" s="7">
        <v>150</v>
      </c>
      <c r="CC119" s="9"/>
      <c r="CD119" s="10"/>
      <c r="CE119" s="6"/>
      <c r="CF119" s="7"/>
      <c r="CG119" s="9">
        <v>26.01</v>
      </c>
      <c r="CH119" s="10">
        <v>22.43</v>
      </c>
      <c r="CI119" s="6">
        <v>20.350000000000001</v>
      </c>
      <c r="CJ119" s="7">
        <v>17.329999999999998</v>
      </c>
      <c r="CK119" s="9">
        <v>10.119999999999999</v>
      </c>
      <c r="CL119" s="10">
        <v>2.2000000000000002</v>
      </c>
      <c r="CM119" s="6">
        <v>0.25</v>
      </c>
      <c r="CN119" s="7"/>
      <c r="CO119" s="9"/>
      <c r="CP119" s="10"/>
      <c r="CQ119" s="6"/>
      <c r="CR119" s="7"/>
      <c r="CS119" s="9"/>
      <c r="CT119" s="10"/>
      <c r="CU119" s="6"/>
      <c r="CV119" s="7"/>
      <c r="CW119" s="9"/>
      <c r="CX119" s="10"/>
      <c r="CY119" s="6"/>
      <c r="CZ119" s="7"/>
      <c r="DA119" s="9"/>
      <c r="DB119" s="10"/>
      <c r="DC119" s="6"/>
      <c r="DD119" s="7"/>
      <c r="DE119" s="9"/>
      <c r="DF119" s="10"/>
      <c r="DG119" s="6"/>
      <c r="DH119" s="7"/>
      <c r="DI119" s="9"/>
      <c r="DJ119" s="10"/>
      <c r="DK119" s="6"/>
      <c r="DL119" s="7"/>
      <c r="DM119" s="9"/>
      <c r="DN119" s="10"/>
      <c r="DO119" s="6"/>
      <c r="DP119" s="7"/>
    </row>
    <row r="120" spans="1:120" ht="42.75" customHeight="1" x14ac:dyDescent="0.55000000000000004">
      <c r="A120" s="14">
        <v>117</v>
      </c>
      <c r="B120" s="6"/>
      <c r="C120" s="7"/>
      <c r="D120" s="9"/>
      <c r="E120" s="10"/>
      <c r="F120" s="6"/>
      <c r="G120" s="7"/>
      <c r="H120" s="9"/>
      <c r="I120" s="10"/>
      <c r="J120" s="6"/>
      <c r="K120" s="7"/>
      <c r="L120" s="9"/>
      <c r="M120" s="10"/>
      <c r="N120" s="6"/>
      <c r="O120" s="7"/>
      <c r="P120" s="9"/>
      <c r="Q120" s="10"/>
      <c r="R120" s="6"/>
      <c r="S120" s="7"/>
      <c r="T120" s="9"/>
      <c r="U120" s="10"/>
      <c r="V120" s="6"/>
      <c r="W120" s="7"/>
      <c r="X120" s="9"/>
      <c r="Y120" s="10"/>
      <c r="Z120" s="6"/>
      <c r="AA120" s="7"/>
      <c r="AB120" s="9"/>
      <c r="AC120" s="10"/>
      <c r="AD120" s="6"/>
      <c r="AE120" s="7"/>
      <c r="AF120" s="9"/>
      <c r="AG120" s="10"/>
      <c r="AH120" s="6"/>
      <c r="AI120" s="7"/>
      <c r="AJ120" s="9"/>
      <c r="AK120" s="10"/>
      <c r="AL120" s="6"/>
      <c r="AM120" s="7"/>
      <c r="AN120" s="9"/>
      <c r="AO120" s="10"/>
      <c r="AP120" s="6"/>
      <c r="AQ120" s="7"/>
      <c r="AR120" s="9"/>
      <c r="AS120" s="10"/>
      <c r="AT120" s="6"/>
      <c r="AU120" s="7"/>
      <c r="AV120" s="9"/>
      <c r="AW120" s="10"/>
      <c r="AX120" s="6"/>
      <c r="AY120" s="7"/>
      <c r="AZ120" s="9"/>
      <c r="BA120" s="10"/>
      <c r="BB120" s="6"/>
      <c r="BC120" s="7"/>
      <c r="BD120" s="9"/>
      <c r="BE120" s="10"/>
      <c r="BF120" s="6"/>
      <c r="BG120" s="7"/>
      <c r="BH120" s="9"/>
      <c r="BI120" s="10"/>
      <c r="BJ120" s="6"/>
      <c r="BK120" s="7"/>
      <c r="BL120" s="9"/>
      <c r="BM120" s="10"/>
      <c r="BN120" s="6"/>
      <c r="BO120" s="7"/>
      <c r="BP120" s="9"/>
      <c r="BQ120" s="10"/>
      <c r="BR120" s="6"/>
      <c r="BS120" s="7"/>
      <c r="BT120" s="9"/>
      <c r="BU120" s="10"/>
      <c r="BV120" s="6"/>
      <c r="BW120" s="7"/>
      <c r="BX120" s="9"/>
      <c r="BY120" s="10"/>
      <c r="BZ120" s="6"/>
      <c r="CA120" s="7"/>
      <c r="CB120" s="9">
        <v>150</v>
      </c>
      <c r="CC120" s="10">
        <v>150</v>
      </c>
      <c r="CD120" s="6">
        <v>150</v>
      </c>
      <c r="CE120" s="7"/>
      <c r="CF120" s="9"/>
      <c r="CG120" s="10">
        <v>30.35</v>
      </c>
      <c r="CH120" s="6">
        <v>27.43</v>
      </c>
      <c r="CI120" s="7">
        <v>21.08</v>
      </c>
      <c r="CJ120" s="9">
        <v>20.03</v>
      </c>
      <c r="CK120" s="10">
        <v>10.47</v>
      </c>
      <c r="CL120" s="6">
        <v>2.42</v>
      </c>
      <c r="CM120" s="7">
        <v>0.31</v>
      </c>
      <c r="CN120" s="9"/>
      <c r="CO120" s="10"/>
      <c r="CP120" s="6"/>
      <c r="CQ120" s="7"/>
      <c r="CR120" s="9"/>
      <c r="CS120" s="10"/>
      <c r="CT120" s="6"/>
      <c r="CU120" s="7"/>
      <c r="CV120" s="9"/>
      <c r="CW120" s="10"/>
      <c r="CX120" s="6"/>
      <c r="CY120" s="7"/>
      <c r="CZ120" s="9"/>
      <c r="DA120" s="10"/>
      <c r="DB120" s="6"/>
      <c r="DC120" s="7"/>
      <c r="DD120" s="9"/>
      <c r="DE120" s="10"/>
      <c r="DF120" s="6"/>
      <c r="DG120" s="7"/>
      <c r="DH120" s="9"/>
      <c r="DI120" s="10"/>
      <c r="DJ120" s="6"/>
      <c r="DK120" s="7"/>
      <c r="DL120" s="9"/>
      <c r="DM120" s="10"/>
      <c r="DN120" s="6"/>
      <c r="DO120" s="7"/>
      <c r="DP120" s="9"/>
    </row>
    <row r="121" spans="1:120" ht="42.75" customHeight="1" x14ac:dyDescent="0.55000000000000004">
      <c r="A121" s="15">
        <v>118</v>
      </c>
      <c r="B121" s="7"/>
      <c r="C121" s="9"/>
      <c r="D121" s="10"/>
      <c r="E121" s="6"/>
      <c r="F121" s="7"/>
      <c r="G121" s="9"/>
      <c r="H121" s="10"/>
      <c r="I121" s="6"/>
      <c r="J121" s="7"/>
      <c r="K121" s="9"/>
      <c r="L121" s="10"/>
      <c r="M121" s="6"/>
      <c r="N121" s="7"/>
      <c r="O121" s="9"/>
      <c r="P121" s="10"/>
      <c r="Q121" s="6"/>
      <c r="R121" s="7"/>
      <c r="S121" s="9"/>
      <c r="T121" s="10"/>
      <c r="U121" s="6"/>
      <c r="V121" s="7"/>
      <c r="W121" s="9"/>
      <c r="X121" s="10"/>
      <c r="Y121" s="6"/>
      <c r="Z121" s="7"/>
      <c r="AA121" s="9"/>
      <c r="AB121" s="10"/>
      <c r="AC121" s="6"/>
      <c r="AD121" s="7"/>
      <c r="AE121" s="9"/>
      <c r="AF121" s="10"/>
      <c r="AG121" s="6"/>
      <c r="AH121" s="7"/>
      <c r="AI121" s="9"/>
      <c r="AJ121" s="10"/>
      <c r="AK121" s="6"/>
      <c r="AL121" s="7"/>
      <c r="AM121" s="9"/>
      <c r="AN121" s="10"/>
      <c r="AO121" s="6"/>
      <c r="AP121" s="7"/>
      <c r="AQ121" s="9"/>
      <c r="AR121" s="10"/>
      <c r="AS121" s="6"/>
      <c r="AT121" s="7"/>
      <c r="AU121" s="9"/>
      <c r="AV121" s="10"/>
      <c r="AW121" s="6"/>
      <c r="AX121" s="7"/>
      <c r="AY121" s="9"/>
      <c r="AZ121" s="10"/>
      <c r="BA121" s="6"/>
      <c r="BB121" s="7"/>
      <c r="BC121" s="9"/>
      <c r="BD121" s="10"/>
      <c r="BE121" s="6"/>
      <c r="BF121" s="7"/>
      <c r="BG121" s="9"/>
      <c r="BH121" s="10"/>
      <c r="BI121" s="6"/>
      <c r="BJ121" s="7"/>
      <c r="BK121" s="9"/>
      <c r="BL121" s="10"/>
      <c r="BM121" s="6"/>
      <c r="BN121" s="7"/>
      <c r="BO121" s="9"/>
      <c r="BP121" s="10"/>
      <c r="BQ121" s="6"/>
      <c r="BR121" s="7"/>
      <c r="BS121" s="9"/>
      <c r="BT121" s="10"/>
      <c r="BU121" s="6"/>
      <c r="BV121" s="7"/>
      <c r="BW121" s="9"/>
      <c r="BX121" s="10"/>
      <c r="BY121" s="6"/>
      <c r="BZ121" s="7"/>
      <c r="CA121" s="9"/>
      <c r="CB121" s="10"/>
      <c r="CC121" s="6"/>
      <c r="CD121" s="7">
        <v>150</v>
      </c>
      <c r="CE121" s="9"/>
      <c r="CF121" s="10"/>
      <c r="CG121" s="6">
        <v>30.32</v>
      </c>
      <c r="CH121" s="7">
        <v>26.06</v>
      </c>
      <c r="CI121" s="9">
        <v>21.39</v>
      </c>
      <c r="CJ121" s="10">
        <v>20.309999999999999</v>
      </c>
      <c r="CK121" s="6">
        <v>12.54</v>
      </c>
      <c r="CL121" s="7">
        <v>10.050000000000001</v>
      </c>
      <c r="CM121" s="9">
        <v>0.97</v>
      </c>
      <c r="CN121" s="10">
        <v>0.08</v>
      </c>
      <c r="CO121" s="6"/>
      <c r="CP121" s="7"/>
      <c r="CQ121" s="9"/>
      <c r="CR121" s="10"/>
      <c r="CS121" s="6"/>
      <c r="CT121" s="7"/>
      <c r="CU121" s="9"/>
      <c r="CV121" s="10"/>
      <c r="CW121" s="6"/>
      <c r="CX121" s="7"/>
      <c r="CY121" s="9"/>
      <c r="CZ121" s="10"/>
      <c r="DA121" s="6"/>
      <c r="DB121" s="7"/>
      <c r="DC121" s="9"/>
      <c r="DD121" s="10"/>
      <c r="DE121" s="6"/>
      <c r="DF121" s="7"/>
      <c r="DG121" s="9"/>
      <c r="DH121" s="10"/>
      <c r="DI121" s="6"/>
      <c r="DJ121" s="7"/>
      <c r="DK121" s="9"/>
      <c r="DL121" s="10"/>
      <c r="DM121" s="6"/>
      <c r="DN121" s="7"/>
      <c r="DO121" s="9"/>
      <c r="DP121" s="10"/>
    </row>
    <row r="122" spans="1:120" ht="42.75" customHeight="1" x14ac:dyDescent="0.55000000000000004">
      <c r="A122" s="12">
        <v>119</v>
      </c>
      <c r="B122" s="9"/>
      <c r="C122" s="10"/>
      <c r="D122" s="6"/>
      <c r="E122" s="7"/>
      <c r="F122" s="9"/>
      <c r="G122" s="10"/>
      <c r="H122" s="6"/>
      <c r="I122" s="7"/>
      <c r="J122" s="9"/>
      <c r="K122" s="10"/>
      <c r="L122" s="6"/>
      <c r="M122" s="7"/>
      <c r="N122" s="9"/>
      <c r="O122" s="10"/>
      <c r="P122" s="6"/>
      <c r="Q122" s="7"/>
      <c r="R122" s="9"/>
      <c r="S122" s="10"/>
      <c r="T122" s="6"/>
      <c r="U122" s="7"/>
      <c r="V122" s="9"/>
      <c r="W122" s="10"/>
      <c r="X122" s="6"/>
      <c r="Y122" s="7"/>
      <c r="Z122" s="9"/>
      <c r="AA122" s="10"/>
      <c r="AB122" s="6"/>
      <c r="AC122" s="7"/>
      <c r="AD122" s="9"/>
      <c r="AE122" s="10"/>
      <c r="AF122" s="6"/>
      <c r="AG122" s="7"/>
      <c r="AH122" s="9"/>
      <c r="AI122" s="10"/>
      <c r="AJ122" s="6"/>
      <c r="AK122" s="7"/>
      <c r="AL122" s="9"/>
      <c r="AM122" s="10"/>
      <c r="AN122" s="6"/>
      <c r="AO122" s="7"/>
      <c r="AP122" s="9"/>
      <c r="AQ122" s="10"/>
      <c r="AR122" s="6"/>
      <c r="AS122" s="7"/>
      <c r="AT122" s="9"/>
      <c r="AU122" s="10"/>
      <c r="AV122" s="6"/>
      <c r="AW122" s="7"/>
      <c r="AX122" s="9"/>
      <c r="AY122" s="10"/>
      <c r="AZ122" s="6"/>
      <c r="BA122" s="7"/>
      <c r="BB122" s="9"/>
      <c r="BC122" s="10"/>
      <c r="BD122" s="6"/>
      <c r="BE122" s="7"/>
      <c r="BF122" s="9"/>
      <c r="BG122" s="10"/>
      <c r="BH122" s="6"/>
      <c r="BI122" s="7"/>
      <c r="BJ122" s="9"/>
      <c r="BK122" s="10"/>
      <c r="BL122" s="6"/>
      <c r="BM122" s="7"/>
      <c r="BN122" s="9"/>
      <c r="BO122" s="10"/>
      <c r="BP122" s="6"/>
      <c r="BQ122" s="7"/>
      <c r="BR122" s="9"/>
      <c r="BS122" s="10"/>
      <c r="BT122" s="6"/>
      <c r="BU122" s="7"/>
      <c r="BV122" s="9"/>
      <c r="BW122" s="10"/>
      <c r="BX122" s="6"/>
      <c r="BY122" s="7"/>
      <c r="BZ122" s="9"/>
      <c r="CA122" s="10"/>
      <c r="CB122" s="6">
        <v>150</v>
      </c>
      <c r="CC122" s="7"/>
      <c r="CD122" s="9">
        <v>150</v>
      </c>
      <c r="CE122" s="10"/>
      <c r="CF122" s="6"/>
      <c r="CG122" s="7">
        <v>34.68</v>
      </c>
      <c r="CH122" s="9">
        <v>31.1</v>
      </c>
      <c r="CI122" s="10">
        <v>24.28</v>
      </c>
      <c r="CJ122" s="6">
        <v>20.79</v>
      </c>
      <c r="CK122" s="7">
        <v>12.34</v>
      </c>
      <c r="CL122" s="9">
        <v>10.050000000000001</v>
      </c>
      <c r="CM122" s="10">
        <v>0.92</v>
      </c>
      <c r="CN122" s="6">
        <v>0.17</v>
      </c>
      <c r="CO122" s="7"/>
      <c r="CP122" s="9"/>
      <c r="CQ122" s="10"/>
      <c r="CR122" s="6"/>
      <c r="CS122" s="7"/>
      <c r="CT122" s="9"/>
      <c r="CU122" s="10"/>
      <c r="CV122" s="6"/>
      <c r="CW122" s="7"/>
      <c r="CX122" s="9"/>
      <c r="CY122" s="10"/>
      <c r="CZ122" s="6"/>
      <c r="DA122" s="7"/>
      <c r="DB122" s="9"/>
      <c r="DC122" s="10"/>
      <c r="DD122" s="6"/>
      <c r="DE122" s="7"/>
      <c r="DF122" s="9"/>
      <c r="DG122" s="10"/>
      <c r="DH122" s="6"/>
      <c r="DI122" s="7"/>
      <c r="DJ122" s="9"/>
      <c r="DK122" s="10"/>
      <c r="DL122" s="6"/>
      <c r="DM122" s="7"/>
      <c r="DN122" s="9"/>
      <c r="DO122" s="10"/>
      <c r="DP122" s="6"/>
    </row>
    <row r="123" spans="1:120" ht="42.75" customHeight="1" x14ac:dyDescent="0.55000000000000004">
      <c r="A123" s="13">
        <v>120</v>
      </c>
      <c r="B123" s="10"/>
      <c r="C123" s="6"/>
      <c r="D123" s="7"/>
      <c r="E123" s="9"/>
      <c r="F123" s="10"/>
      <c r="G123" s="6"/>
      <c r="H123" s="7"/>
      <c r="I123" s="9"/>
      <c r="J123" s="10"/>
      <c r="K123" s="6"/>
      <c r="L123" s="7"/>
      <c r="M123" s="9"/>
      <c r="N123" s="10"/>
      <c r="O123" s="6"/>
      <c r="P123" s="7"/>
      <c r="Q123" s="9"/>
      <c r="R123" s="10"/>
      <c r="S123" s="6"/>
      <c r="T123" s="7"/>
      <c r="U123" s="9"/>
      <c r="V123" s="10"/>
      <c r="W123" s="6"/>
      <c r="X123" s="7"/>
      <c r="Y123" s="9"/>
      <c r="Z123" s="10"/>
      <c r="AA123" s="6"/>
      <c r="AB123" s="7"/>
      <c r="AC123" s="9"/>
      <c r="AD123" s="10"/>
      <c r="AE123" s="6"/>
      <c r="AF123" s="7"/>
      <c r="AG123" s="9"/>
      <c r="AH123" s="10"/>
      <c r="AI123" s="6"/>
      <c r="AJ123" s="7"/>
      <c r="AK123" s="9"/>
      <c r="AL123" s="10"/>
      <c r="AM123" s="6"/>
      <c r="AN123" s="7"/>
      <c r="AO123" s="9"/>
      <c r="AP123" s="10"/>
      <c r="AQ123" s="6"/>
      <c r="AR123" s="7"/>
      <c r="AS123" s="9"/>
      <c r="AT123" s="10"/>
      <c r="AU123" s="6"/>
      <c r="AV123" s="7"/>
      <c r="AW123" s="9"/>
      <c r="AX123" s="10"/>
      <c r="AY123" s="6"/>
      <c r="AZ123" s="7"/>
      <c r="BA123" s="9"/>
      <c r="BB123" s="10"/>
      <c r="BC123" s="6"/>
      <c r="BD123" s="7"/>
      <c r="BE123" s="9"/>
      <c r="BF123" s="10"/>
      <c r="BG123" s="6"/>
      <c r="BH123" s="7"/>
      <c r="BI123" s="9"/>
      <c r="BJ123" s="10"/>
      <c r="BK123" s="6"/>
      <c r="BL123" s="7"/>
      <c r="BM123" s="9"/>
      <c r="BN123" s="10"/>
      <c r="BO123" s="6"/>
      <c r="BP123" s="7"/>
      <c r="BQ123" s="9"/>
      <c r="BR123" s="10"/>
      <c r="BS123" s="6"/>
      <c r="BT123" s="7"/>
      <c r="BU123" s="9"/>
      <c r="BV123" s="10"/>
      <c r="BW123" s="6"/>
      <c r="BX123" s="7"/>
      <c r="BY123" s="9"/>
      <c r="BZ123" s="10"/>
      <c r="CA123" s="6"/>
      <c r="CB123" s="7"/>
      <c r="CC123" s="9"/>
      <c r="CD123" s="10">
        <v>150</v>
      </c>
      <c r="CE123" s="6"/>
      <c r="CF123" s="7"/>
      <c r="CG123" s="9">
        <v>34.44</v>
      </c>
      <c r="CH123" s="10">
        <v>30.29</v>
      </c>
      <c r="CI123" s="6">
        <v>25.02</v>
      </c>
      <c r="CJ123" s="7">
        <v>21.4</v>
      </c>
      <c r="CK123" s="9">
        <v>19.850000000000001</v>
      </c>
      <c r="CL123" s="10">
        <v>10.61</v>
      </c>
      <c r="CM123" s="6">
        <v>3.5</v>
      </c>
      <c r="CN123" s="7">
        <v>0.48</v>
      </c>
      <c r="CO123" s="9">
        <v>0.08</v>
      </c>
      <c r="CP123" s="10"/>
      <c r="CQ123" s="6"/>
      <c r="CR123" s="7"/>
      <c r="CS123" s="9"/>
      <c r="CT123" s="10"/>
      <c r="CU123" s="6"/>
      <c r="CV123" s="7"/>
      <c r="CW123" s="9"/>
      <c r="CX123" s="10"/>
      <c r="CY123" s="6"/>
      <c r="CZ123" s="7"/>
      <c r="DA123" s="9"/>
      <c r="DB123" s="10"/>
      <c r="DC123" s="6"/>
      <c r="DD123" s="7"/>
      <c r="DE123" s="9"/>
      <c r="DF123" s="10"/>
      <c r="DG123" s="6"/>
      <c r="DH123" s="7"/>
      <c r="DI123" s="9"/>
      <c r="DJ123" s="10"/>
      <c r="DK123" s="6"/>
      <c r="DL123" s="7"/>
      <c r="DM123" s="9"/>
      <c r="DN123" s="10"/>
      <c r="DO123" s="6"/>
      <c r="DP123" s="7"/>
    </row>
    <row r="124" spans="1:120" ht="42.75" customHeight="1" x14ac:dyDescent="0.55000000000000004">
      <c r="A124" s="14">
        <v>121</v>
      </c>
      <c r="B124" s="6"/>
      <c r="C124" s="7"/>
      <c r="D124" s="9"/>
      <c r="E124" s="10"/>
      <c r="F124" s="6"/>
      <c r="G124" s="7"/>
      <c r="H124" s="9"/>
      <c r="I124" s="10"/>
      <c r="J124" s="6"/>
      <c r="K124" s="7"/>
      <c r="L124" s="9"/>
      <c r="M124" s="10"/>
      <c r="N124" s="6"/>
      <c r="O124" s="7"/>
      <c r="P124" s="9"/>
      <c r="Q124" s="10"/>
      <c r="R124" s="6"/>
      <c r="S124" s="7"/>
      <c r="T124" s="9"/>
      <c r="U124" s="10"/>
      <c r="V124" s="6"/>
      <c r="W124" s="7"/>
      <c r="X124" s="9"/>
      <c r="Y124" s="10"/>
      <c r="Z124" s="6"/>
      <c r="AA124" s="7"/>
      <c r="AB124" s="9"/>
      <c r="AC124" s="10"/>
      <c r="AD124" s="6"/>
      <c r="AE124" s="7"/>
      <c r="AF124" s="9"/>
      <c r="AG124" s="10"/>
      <c r="AH124" s="6"/>
      <c r="AI124" s="7"/>
      <c r="AJ124" s="9"/>
      <c r="AK124" s="10"/>
      <c r="AL124" s="6"/>
      <c r="AM124" s="7"/>
      <c r="AN124" s="9"/>
      <c r="AO124" s="10"/>
      <c r="AP124" s="6"/>
      <c r="AQ124" s="7"/>
      <c r="AR124" s="9"/>
      <c r="AS124" s="10"/>
      <c r="AT124" s="6"/>
      <c r="AU124" s="7"/>
      <c r="AV124" s="9"/>
      <c r="AW124" s="10"/>
      <c r="AX124" s="6"/>
      <c r="AY124" s="7"/>
      <c r="AZ124" s="9"/>
      <c r="BA124" s="10"/>
      <c r="BB124" s="6"/>
      <c r="BC124" s="7"/>
      <c r="BD124" s="9"/>
      <c r="BE124" s="10"/>
      <c r="BF124" s="6"/>
      <c r="BG124" s="7"/>
      <c r="BH124" s="9"/>
      <c r="BI124" s="10"/>
      <c r="BJ124" s="6"/>
      <c r="BK124" s="7"/>
      <c r="BL124" s="9"/>
      <c r="BM124" s="10"/>
      <c r="BN124" s="6"/>
      <c r="BO124" s="7"/>
      <c r="BP124" s="9"/>
      <c r="BQ124" s="10"/>
      <c r="BR124" s="6"/>
      <c r="BS124" s="7"/>
      <c r="BT124" s="9"/>
      <c r="BU124" s="10"/>
      <c r="BV124" s="6"/>
      <c r="BW124" s="7"/>
      <c r="BX124" s="9"/>
      <c r="BY124" s="10"/>
      <c r="BZ124" s="6"/>
      <c r="CA124" s="7"/>
      <c r="CB124" s="9"/>
      <c r="CC124" s="10"/>
      <c r="CD124" s="6">
        <v>150</v>
      </c>
      <c r="CE124" s="7">
        <v>150</v>
      </c>
      <c r="CF124" s="9">
        <v>150</v>
      </c>
      <c r="CG124" s="10">
        <v>53.61</v>
      </c>
      <c r="CH124" s="6">
        <v>50.79</v>
      </c>
      <c r="CI124" s="7">
        <v>30.35</v>
      </c>
      <c r="CJ124" s="9">
        <v>23.96</v>
      </c>
      <c r="CK124" s="10">
        <v>18.21</v>
      </c>
      <c r="CL124" s="6">
        <v>10.46</v>
      </c>
      <c r="CM124" s="7">
        <v>2.13</v>
      </c>
      <c r="CN124" s="9">
        <v>0.36</v>
      </c>
      <c r="CO124" s="10">
        <v>7.0000000000000007E-2</v>
      </c>
      <c r="CP124" s="6"/>
      <c r="CQ124" s="7"/>
      <c r="CR124" s="9"/>
      <c r="CS124" s="10"/>
      <c r="CT124" s="6"/>
      <c r="CU124" s="7"/>
      <c r="CV124" s="9"/>
      <c r="CW124" s="10"/>
      <c r="CX124" s="6"/>
      <c r="CY124" s="7"/>
      <c r="CZ124" s="9"/>
      <c r="DA124" s="10"/>
      <c r="DB124" s="6"/>
      <c r="DC124" s="7"/>
      <c r="DD124" s="9"/>
      <c r="DE124" s="10"/>
      <c r="DF124" s="6"/>
      <c r="DG124" s="7"/>
      <c r="DH124" s="9"/>
      <c r="DI124" s="10"/>
      <c r="DJ124" s="6"/>
      <c r="DK124" s="7"/>
      <c r="DL124" s="9"/>
      <c r="DM124" s="10"/>
      <c r="DN124" s="6"/>
      <c r="DO124" s="7"/>
      <c r="DP124" s="9"/>
    </row>
    <row r="125" spans="1:120" ht="42.75" customHeight="1" x14ac:dyDescent="0.55000000000000004">
      <c r="A125" s="15">
        <v>122</v>
      </c>
      <c r="B125" s="7"/>
      <c r="C125" s="9"/>
      <c r="D125" s="10"/>
      <c r="E125" s="6"/>
      <c r="F125" s="7"/>
      <c r="G125" s="9"/>
      <c r="H125" s="10"/>
      <c r="I125" s="6"/>
      <c r="J125" s="7"/>
      <c r="K125" s="9"/>
      <c r="L125" s="10"/>
      <c r="M125" s="6"/>
      <c r="N125" s="7"/>
      <c r="O125" s="9"/>
      <c r="P125" s="10"/>
      <c r="Q125" s="6"/>
      <c r="R125" s="7"/>
      <c r="S125" s="9"/>
      <c r="T125" s="10"/>
      <c r="U125" s="6"/>
      <c r="V125" s="7"/>
      <c r="W125" s="9"/>
      <c r="X125" s="10"/>
      <c r="Y125" s="6"/>
      <c r="Z125" s="7"/>
      <c r="AA125" s="9"/>
      <c r="AB125" s="10"/>
      <c r="AC125" s="6"/>
      <c r="AD125" s="7"/>
      <c r="AE125" s="9"/>
      <c r="AF125" s="10"/>
      <c r="AG125" s="6"/>
      <c r="AH125" s="7"/>
      <c r="AI125" s="9"/>
      <c r="AJ125" s="10"/>
      <c r="AK125" s="6"/>
      <c r="AL125" s="7"/>
      <c r="AM125" s="9"/>
      <c r="AN125" s="10"/>
      <c r="AO125" s="6"/>
      <c r="AP125" s="7"/>
      <c r="AQ125" s="9"/>
      <c r="AR125" s="10"/>
      <c r="AS125" s="6"/>
      <c r="AT125" s="7"/>
      <c r="AU125" s="9"/>
      <c r="AV125" s="10"/>
      <c r="AW125" s="6"/>
      <c r="AX125" s="7"/>
      <c r="AY125" s="9"/>
      <c r="AZ125" s="10"/>
      <c r="BA125" s="6"/>
      <c r="BB125" s="7"/>
      <c r="BC125" s="9"/>
      <c r="BD125" s="10"/>
      <c r="BE125" s="6"/>
      <c r="BF125" s="7"/>
      <c r="BG125" s="9"/>
      <c r="BH125" s="10"/>
      <c r="BI125" s="6"/>
      <c r="BJ125" s="7"/>
      <c r="BK125" s="9"/>
      <c r="BL125" s="10"/>
      <c r="BM125" s="6"/>
      <c r="BN125" s="7"/>
      <c r="BO125" s="9"/>
      <c r="BP125" s="10"/>
      <c r="BQ125" s="6"/>
      <c r="BR125" s="7"/>
      <c r="BS125" s="9"/>
      <c r="BT125" s="10"/>
      <c r="BU125" s="6"/>
      <c r="BV125" s="7"/>
      <c r="BW125" s="9"/>
      <c r="BX125" s="10"/>
      <c r="BY125" s="6"/>
      <c r="BZ125" s="7"/>
      <c r="CA125" s="9"/>
      <c r="CB125" s="10"/>
      <c r="CC125" s="6"/>
      <c r="CD125" s="7"/>
      <c r="CE125" s="9"/>
      <c r="CF125" s="10"/>
      <c r="CG125" s="6">
        <v>48.74</v>
      </c>
      <c r="CH125" s="7">
        <v>32.090000000000003</v>
      </c>
      <c r="CI125" s="9">
        <v>30.28</v>
      </c>
      <c r="CJ125" s="10">
        <v>24.66</v>
      </c>
      <c r="CK125" s="6">
        <v>20.37</v>
      </c>
      <c r="CL125" s="7">
        <v>12.07</v>
      </c>
      <c r="CM125" s="9">
        <v>9.2100000000000009</v>
      </c>
      <c r="CN125" s="10">
        <v>1.4</v>
      </c>
      <c r="CO125" s="6">
        <v>0.17</v>
      </c>
      <c r="CP125" s="7">
        <v>0.02</v>
      </c>
      <c r="CQ125" s="9"/>
      <c r="CR125" s="10"/>
      <c r="CS125" s="6"/>
      <c r="CT125" s="7"/>
      <c r="CU125" s="9"/>
      <c r="CV125" s="10"/>
      <c r="CW125" s="6"/>
      <c r="CX125" s="7"/>
      <c r="CY125" s="9"/>
      <c r="CZ125" s="10"/>
      <c r="DA125" s="6"/>
      <c r="DB125" s="7"/>
      <c r="DC125" s="9"/>
      <c r="DD125" s="10"/>
      <c r="DE125" s="6"/>
      <c r="DF125" s="7"/>
      <c r="DG125" s="9"/>
      <c r="DH125" s="10"/>
      <c r="DI125" s="6"/>
      <c r="DJ125" s="7"/>
      <c r="DK125" s="9"/>
      <c r="DL125" s="10"/>
      <c r="DM125" s="6"/>
      <c r="DN125" s="7"/>
      <c r="DO125" s="9"/>
      <c r="DP125" s="10"/>
    </row>
    <row r="126" spans="1:120" ht="42.75" customHeight="1" x14ac:dyDescent="0.55000000000000004">
      <c r="A126" s="12">
        <v>123</v>
      </c>
      <c r="B126" s="9"/>
      <c r="C126" s="10"/>
      <c r="D126" s="6"/>
      <c r="E126" s="7"/>
      <c r="F126" s="9"/>
      <c r="G126" s="10"/>
      <c r="H126" s="6"/>
      <c r="I126" s="7"/>
      <c r="J126" s="9"/>
      <c r="K126" s="10"/>
      <c r="L126" s="6"/>
      <c r="M126" s="7"/>
      <c r="N126" s="9"/>
      <c r="O126" s="10"/>
      <c r="P126" s="6"/>
      <c r="Q126" s="7"/>
      <c r="R126" s="9"/>
      <c r="S126" s="10"/>
      <c r="T126" s="6"/>
      <c r="U126" s="7"/>
      <c r="V126" s="9"/>
      <c r="W126" s="10"/>
      <c r="X126" s="6"/>
      <c r="Y126" s="7"/>
      <c r="Z126" s="9"/>
      <c r="AA126" s="10"/>
      <c r="AB126" s="6"/>
      <c r="AC126" s="7"/>
      <c r="AD126" s="9"/>
      <c r="AE126" s="10"/>
      <c r="AF126" s="6"/>
      <c r="AG126" s="7"/>
      <c r="AH126" s="9"/>
      <c r="AI126" s="10"/>
      <c r="AJ126" s="6"/>
      <c r="AK126" s="7"/>
      <c r="AL126" s="9"/>
      <c r="AM126" s="10"/>
      <c r="AN126" s="6"/>
      <c r="AO126" s="7"/>
      <c r="AP126" s="9"/>
      <c r="AQ126" s="10"/>
      <c r="AR126" s="6"/>
      <c r="AS126" s="7"/>
      <c r="AT126" s="9"/>
      <c r="AU126" s="10"/>
      <c r="AV126" s="6"/>
      <c r="AW126" s="7"/>
      <c r="AX126" s="9"/>
      <c r="AY126" s="10"/>
      <c r="AZ126" s="6"/>
      <c r="BA126" s="7"/>
      <c r="BB126" s="9"/>
      <c r="BC126" s="10"/>
      <c r="BD126" s="6"/>
      <c r="BE126" s="7"/>
      <c r="BF126" s="9"/>
      <c r="BG126" s="10"/>
      <c r="BH126" s="6"/>
      <c r="BI126" s="7"/>
      <c r="BJ126" s="9"/>
      <c r="BK126" s="10"/>
      <c r="BL126" s="6"/>
      <c r="BM126" s="7"/>
      <c r="BN126" s="9"/>
      <c r="BO126" s="10"/>
      <c r="BP126" s="6"/>
      <c r="BQ126" s="7"/>
      <c r="BR126" s="9"/>
      <c r="BS126" s="10"/>
      <c r="BT126" s="6"/>
      <c r="BU126" s="7"/>
      <c r="BV126" s="9"/>
      <c r="BW126" s="10"/>
      <c r="BX126" s="6"/>
      <c r="BY126" s="7"/>
      <c r="BZ126" s="9"/>
      <c r="CA126" s="10"/>
      <c r="CB126" s="6"/>
      <c r="CC126" s="7"/>
      <c r="CD126" s="9">
        <v>150</v>
      </c>
      <c r="CE126" s="10">
        <v>150</v>
      </c>
      <c r="CF126" s="6">
        <v>150</v>
      </c>
      <c r="CG126" s="7">
        <v>82.54</v>
      </c>
      <c r="CH126" s="9">
        <v>72.11</v>
      </c>
      <c r="CI126" s="10">
        <v>31.92</v>
      </c>
      <c r="CJ126" s="6">
        <v>30.61</v>
      </c>
      <c r="CK126" s="7">
        <v>20.36</v>
      </c>
      <c r="CL126" s="9">
        <v>12.04</v>
      </c>
      <c r="CM126" s="10">
        <v>7.31</v>
      </c>
      <c r="CN126" s="6">
        <v>1</v>
      </c>
      <c r="CO126" s="7">
        <v>0.14000000000000001</v>
      </c>
      <c r="CP126" s="9">
        <v>0.04</v>
      </c>
      <c r="CQ126" s="10"/>
      <c r="CR126" s="6"/>
      <c r="CS126" s="7"/>
      <c r="CT126" s="9"/>
      <c r="CU126" s="10"/>
      <c r="CV126" s="6"/>
      <c r="CW126" s="7"/>
      <c r="CX126" s="9"/>
      <c r="CY126" s="10"/>
      <c r="CZ126" s="6"/>
      <c r="DA126" s="7"/>
      <c r="DB126" s="9"/>
      <c r="DC126" s="10"/>
      <c r="DD126" s="6"/>
      <c r="DE126" s="7"/>
      <c r="DF126" s="9"/>
      <c r="DG126" s="10"/>
      <c r="DH126" s="6"/>
      <c r="DI126" s="7"/>
      <c r="DJ126" s="9"/>
      <c r="DK126" s="10"/>
      <c r="DL126" s="6"/>
      <c r="DM126" s="7"/>
      <c r="DN126" s="9"/>
      <c r="DO126" s="10"/>
      <c r="DP126" s="6"/>
    </row>
    <row r="127" spans="1:120" ht="42.75" customHeight="1" x14ac:dyDescent="0.55000000000000004">
      <c r="A127" s="13">
        <v>124</v>
      </c>
      <c r="B127" s="10"/>
      <c r="C127" s="6"/>
      <c r="D127" s="7"/>
      <c r="E127" s="9"/>
      <c r="F127" s="10"/>
      <c r="G127" s="6"/>
      <c r="H127" s="7"/>
      <c r="I127" s="9"/>
      <c r="J127" s="10"/>
      <c r="K127" s="6"/>
      <c r="L127" s="7"/>
      <c r="M127" s="9"/>
      <c r="N127" s="10"/>
      <c r="O127" s="6"/>
      <c r="P127" s="7"/>
      <c r="Q127" s="9"/>
      <c r="R127" s="10"/>
      <c r="S127" s="6"/>
      <c r="T127" s="7"/>
      <c r="U127" s="9"/>
      <c r="V127" s="10"/>
      <c r="W127" s="6"/>
      <c r="X127" s="7"/>
      <c r="Y127" s="9"/>
      <c r="Z127" s="10"/>
      <c r="AA127" s="6"/>
      <c r="AB127" s="7"/>
      <c r="AC127" s="9"/>
      <c r="AD127" s="10"/>
      <c r="AE127" s="6"/>
      <c r="AF127" s="7"/>
      <c r="AG127" s="9"/>
      <c r="AH127" s="10"/>
      <c r="AI127" s="6"/>
      <c r="AJ127" s="7"/>
      <c r="AK127" s="9"/>
      <c r="AL127" s="10"/>
      <c r="AM127" s="6"/>
      <c r="AN127" s="7"/>
      <c r="AO127" s="9"/>
      <c r="AP127" s="10"/>
      <c r="AQ127" s="6"/>
      <c r="AR127" s="7"/>
      <c r="AS127" s="9"/>
      <c r="AT127" s="10"/>
      <c r="AU127" s="6"/>
      <c r="AV127" s="7"/>
      <c r="AW127" s="9"/>
      <c r="AX127" s="10"/>
      <c r="AY127" s="6"/>
      <c r="AZ127" s="7"/>
      <c r="BA127" s="9"/>
      <c r="BB127" s="10"/>
      <c r="BC127" s="6"/>
      <c r="BD127" s="7"/>
      <c r="BE127" s="9"/>
      <c r="BF127" s="10"/>
      <c r="BG127" s="6"/>
      <c r="BH127" s="7"/>
      <c r="BI127" s="9"/>
      <c r="BJ127" s="10"/>
      <c r="BK127" s="6"/>
      <c r="BL127" s="7"/>
      <c r="BM127" s="9"/>
      <c r="BN127" s="10"/>
      <c r="BO127" s="6"/>
      <c r="BP127" s="7"/>
      <c r="BQ127" s="9"/>
      <c r="BR127" s="10"/>
      <c r="BS127" s="6"/>
      <c r="BT127" s="7"/>
      <c r="BU127" s="9"/>
      <c r="BV127" s="10"/>
      <c r="BW127" s="6"/>
      <c r="BX127" s="7"/>
      <c r="BY127" s="9"/>
      <c r="BZ127" s="10"/>
      <c r="CA127" s="6"/>
      <c r="CB127" s="7"/>
      <c r="CC127" s="9"/>
      <c r="CD127" s="10"/>
      <c r="CE127" s="6"/>
      <c r="CF127" s="7">
        <v>150</v>
      </c>
      <c r="CG127" s="9">
        <v>103.68</v>
      </c>
      <c r="CH127" s="10">
        <v>90.28</v>
      </c>
      <c r="CI127" s="6">
        <v>33.1</v>
      </c>
      <c r="CJ127" s="7">
        <v>35.92</v>
      </c>
      <c r="CK127" s="9">
        <v>23.23</v>
      </c>
      <c r="CL127" s="10">
        <v>20.3</v>
      </c>
      <c r="CM127" s="6">
        <v>11.22</v>
      </c>
      <c r="CN127" s="7">
        <v>10.039999999999999</v>
      </c>
      <c r="CO127" s="9">
        <v>1.05</v>
      </c>
      <c r="CP127" s="10">
        <v>0.26</v>
      </c>
      <c r="CQ127" s="6"/>
      <c r="CR127" s="7"/>
      <c r="CS127" s="9"/>
      <c r="CT127" s="10"/>
      <c r="CU127" s="6"/>
      <c r="CV127" s="7"/>
      <c r="CW127" s="9"/>
      <c r="CX127" s="10"/>
      <c r="CY127" s="6"/>
      <c r="CZ127" s="7"/>
      <c r="DA127" s="9"/>
      <c r="DB127" s="10"/>
      <c r="DC127" s="6"/>
      <c r="DD127" s="7"/>
      <c r="DE127" s="9"/>
      <c r="DF127" s="10"/>
      <c r="DG127" s="6"/>
      <c r="DH127" s="7"/>
      <c r="DI127" s="9"/>
      <c r="DJ127" s="10"/>
      <c r="DK127" s="6"/>
      <c r="DL127" s="7"/>
      <c r="DM127" s="9"/>
      <c r="DN127" s="10"/>
      <c r="DO127" s="6"/>
      <c r="DP127" s="7"/>
    </row>
    <row r="128" spans="1:120" ht="42.75" customHeight="1" x14ac:dyDescent="0.55000000000000004">
      <c r="A128" s="14">
        <v>125</v>
      </c>
      <c r="B128" s="6"/>
      <c r="C128" s="7"/>
      <c r="D128" s="9"/>
      <c r="E128" s="10"/>
      <c r="F128" s="6"/>
      <c r="G128" s="7"/>
      <c r="H128" s="9"/>
      <c r="I128" s="10"/>
      <c r="J128" s="6"/>
      <c r="K128" s="7"/>
      <c r="L128" s="9"/>
      <c r="M128" s="10"/>
      <c r="N128" s="6"/>
      <c r="O128" s="7"/>
      <c r="P128" s="9"/>
      <c r="Q128" s="10"/>
      <c r="R128" s="6"/>
      <c r="S128" s="7"/>
      <c r="T128" s="9"/>
      <c r="U128" s="10"/>
      <c r="V128" s="6"/>
      <c r="W128" s="7"/>
      <c r="X128" s="9"/>
      <c r="Y128" s="10"/>
      <c r="Z128" s="6"/>
      <c r="AA128" s="7"/>
      <c r="AB128" s="9"/>
      <c r="AC128" s="10"/>
      <c r="AD128" s="6"/>
      <c r="AE128" s="7"/>
      <c r="AF128" s="9"/>
      <c r="AG128" s="10"/>
      <c r="AH128" s="6"/>
      <c r="AI128" s="7"/>
      <c r="AJ128" s="9"/>
      <c r="AK128" s="10"/>
      <c r="AL128" s="6"/>
      <c r="AM128" s="7"/>
      <c r="AN128" s="9"/>
      <c r="AO128" s="10"/>
      <c r="AP128" s="6"/>
      <c r="AQ128" s="7"/>
      <c r="AR128" s="9"/>
      <c r="AS128" s="10"/>
      <c r="AT128" s="6"/>
      <c r="AU128" s="7"/>
      <c r="AV128" s="9"/>
      <c r="AW128" s="10"/>
      <c r="AX128" s="6"/>
      <c r="AY128" s="7"/>
      <c r="AZ128" s="9"/>
      <c r="BA128" s="10"/>
      <c r="BB128" s="6"/>
      <c r="BC128" s="7"/>
      <c r="BD128" s="9"/>
      <c r="BE128" s="10"/>
      <c r="BF128" s="6"/>
      <c r="BG128" s="7"/>
      <c r="BH128" s="9"/>
      <c r="BI128" s="10"/>
      <c r="BJ128" s="6"/>
      <c r="BK128" s="7"/>
      <c r="BL128" s="9"/>
      <c r="BM128" s="10"/>
      <c r="BN128" s="6"/>
      <c r="BO128" s="7"/>
      <c r="BP128" s="9"/>
      <c r="BQ128" s="10"/>
      <c r="BR128" s="6"/>
      <c r="BS128" s="7"/>
      <c r="BT128" s="9"/>
      <c r="BU128" s="10"/>
      <c r="BV128" s="6"/>
      <c r="BW128" s="7"/>
      <c r="BX128" s="9"/>
      <c r="BY128" s="10"/>
      <c r="BZ128" s="6"/>
      <c r="CA128" s="7"/>
      <c r="CB128" s="9"/>
      <c r="CC128" s="10"/>
      <c r="CD128" s="6"/>
      <c r="CE128" s="7"/>
      <c r="CF128" s="9">
        <v>150</v>
      </c>
      <c r="CG128" s="10">
        <v>149.99</v>
      </c>
      <c r="CH128" s="6">
        <v>63.24</v>
      </c>
      <c r="CI128" s="7">
        <v>32.700000000000003</v>
      </c>
      <c r="CJ128" s="9">
        <v>23.88</v>
      </c>
      <c r="CK128" s="10">
        <v>15.7</v>
      </c>
      <c r="CL128" s="6">
        <v>10.25</v>
      </c>
      <c r="CM128" s="7">
        <v>1.71</v>
      </c>
      <c r="CN128" s="9">
        <v>0.27</v>
      </c>
      <c r="CO128" s="10">
        <v>0.03</v>
      </c>
      <c r="CP128" s="6">
        <v>0.06</v>
      </c>
      <c r="CQ128" s="7"/>
      <c r="CR128" s="9"/>
      <c r="CS128" s="10"/>
      <c r="CT128" s="6"/>
      <c r="CU128" s="7"/>
      <c r="CV128" s="9"/>
      <c r="CW128" s="10"/>
      <c r="CX128" s="6"/>
      <c r="CY128" s="7"/>
      <c r="CZ128" s="9"/>
      <c r="DA128" s="10"/>
      <c r="DB128" s="6"/>
      <c r="DC128" s="7"/>
      <c r="DD128" s="9"/>
      <c r="DE128" s="10"/>
      <c r="DF128" s="6"/>
      <c r="DG128" s="7"/>
      <c r="DH128" s="9"/>
      <c r="DI128" s="10"/>
      <c r="DJ128" s="6"/>
      <c r="DK128" s="7"/>
      <c r="DL128" s="9"/>
      <c r="DM128" s="10"/>
      <c r="DN128" s="6"/>
      <c r="DO128" s="7"/>
      <c r="DP128" s="9"/>
    </row>
    <row r="129" spans="1:120" ht="42.75" customHeight="1" x14ac:dyDescent="0.55000000000000004">
      <c r="A129" s="15">
        <v>126</v>
      </c>
      <c r="B129" s="7"/>
      <c r="C129" s="9"/>
      <c r="D129" s="10"/>
      <c r="E129" s="6"/>
      <c r="F129" s="7"/>
      <c r="G129" s="9"/>
      <c r="H129" s="10"/>
      <c r="I129" s="6"/>
      <c r="J129" s="7"/>
      <c r="K129" s="9"/>
      <c r="L129" s="10"/>
      <c r="M129" s="6"/>
      <c r="N129" s="7"/>
      <c r="O129" s="9"/>
      <c r="P129" s="10"/>
      <c r="Q129" s="6"/>
      <c r="R129" s="7"/>
      <c r="S129" s="9"/>
      <c r="T129" s="10"/>
      <c r="U129" s="6"/>
      <c r="V129" s="7"/>
      <c r="W129" s="9"/>
      <c r="X129" s="10"/>
      <c r="Y129" s="6"/>
      <c r="Z129" s="7"/>
      <c r="AA129" s="9"/>
      <c r="AB129" s="10"/>
      <c r="AC129" s="6"/>
      <c r="AD129" s="7"/>
      <c r="AE129" s="9"/>
      <c r="AF129" s="10"/>
      <c r="AG129" s="6"/>
      <c r="AH129" s="7"/>
      <c r="AI129" s="9"/>
      <c r="AJ129" s="10"/>
      <c r="AK129" s="6"/>
      <c r="AL129" s="7"/>
      <c r="AM129" s="9"/>
      <c r="AN129" s="10"/>
      <c r="AO129" s="6"/>
      <c r="AP129" s="7"/>
      <c r="AQ129" s="9"/>
      <c r="AR129" s="10"/>
      <c r="AS129" s="6"/>
      <c r="AT129" s="7"/>
      <c r="AU129" s="9"/>
      <c r="AV129" s="10"/>
      <c r="AW129" s="6"/>
      <c r="AX129" s="7"/>
      <c r="AY129" s="9"/>
      <c r="AZ129" s="10"/>
      <c r="BA129" s="6"/>
      <c r="BB129" s="7"/>
      <c r="BC129" s="9"/>
      <c r="BD129" s="10"/>
      <c r="BE129" s="6"/>
      <c r="BF129" s="7"/>
      <c r="BG129" s="9"/>
      <c r="BH129" s="10"/>
      <c r="BI129" s="6"/>
      <c r="BJ129" s="7"/>
      <c r="BK129" s="9"/>
      <c r="BL129" s="10"/>
      <c r="BM129" s="6"/>
      <c r="BN129" s="7"/>
      <c r="BO129" s="9"/>
      <c r="BP129" s="10"/>
      <c r="BQ129" s="6"/>
      <c r="BR129" s="7"/>
      <c r="BS129" s="9"/>
      <c r="BT129" s="10"/>
      <c r="BU129" s="6"/>
      <c r="BV129" s="7"/>
      <c r="BW129" s="9"/>
      <c r="BX129" s="10"/>
      <c r="BY129" s="6"/>
      <c r="BZ129" s="7"/>
      <c r="CA129" s="9"/>
      <c r="CB129" s="10"/>
      <c r="CC129" s="6"/>
      <c r="CD129" s="7"/>
      <c r="CE129" s="9"/>
      <c r="CF129" s="10"/>
      <c r="CG129" s="6">
        <v>46.69</v>
      </c>
      <c r="CH129" s="7">
        <v>5.16</v>
      </c>
      <c r="CI129" s="9">
        <v>3.14</v>
      </c>
      <c r="CJ129" s="10">
        <v>0.2</v>
      </c>
      <c r="CK129" s="6">
        <v>0.05</v>
      </c>
      <c r="CL129" s="7">
        <v>0.02</v>
      </c>
      <c r="CM129" s="9">
        <v>0.01</v>
      </c>
      <c r="CN129" s="10">
        <v>0.01</v>
      </c>
      <c r="CO129" s="6">
        <v>0.01</v>
      </c>
      <c r="CP129" s="7">
        <v>0.01</v>
      </c>
      <c r="CQ129" s="9"/>
      <c r="CR129" s="10"/>
      <c r="CS129" s="6"/>
      <c r="CT129" s="7"/>
      <c r="CU129" s="9"/>
      <c r="CV129" s="10"/>
      <c r="CW129" s="6"/>
      <c r="CX129" s="7"/>
      <c r="CY129" s="9"/>
      <c r="CZ129" s="10"/>
      <c r="DA129" s="6"/>
      <c r="DB129" s="7"/>
      <c r="DC129" s="9"/>
      <c r="DD129" s="10"/>
      <c r="DE129" s="6"/>
      <c r="DF129" s="7"/>
      <c r="DG129" s="9"/>
      <c r="DH129" s="10"/>
      <c r="DI129" s="6"/>
      <c r="DJ129" s="7"/>
      <c r="DK129" s="9"/>
      <c r="DL129" s="10"/>
      <c r="DM129" s="6"/>
      <c r="DN129" s="7"/>
      <c r="DO129" s="9"/>
      <c r="DP129" s="10"/>
    </row>
    <row r="130" spans="1:120" ht="42.75" customHeight="1" x14ac:dyDescent="0.55000000000000004">
      <c r="A130" s="12">
        <v>127</v>
      </c>
      <c r="B130" s="9"/>
      <c r="C130" s="10"/>
      <c r="D130" s="6"/>
      <c r="E130" s="7"/>
      <c r="F130" s="9"/>
      <c r="G130" s="10"/>
      <c r="H130" s="6"/>
      <c r="I130" s="7"/>
      <c r="J130" s="9"/>
      <c r="K130" s="10"/>
      <c r="L130" s="6"/>
      <c r="M130" s="7"/>
      <c r="N130" s="9"/>
      <c r="O130" s="10"/>
      <c r="P130" s="6"/>
      <c r="Q130" s="7"/>
      <c r="R130" s="9"/>
      <c r="S130" s="10"/>
      <c r="T130" s="6"/>
      <c r="U130" s="7"/>
      <c r="V130" s="9"/>
      <c r="W130" s="10"/>
      <c r="X130" s="6"/>
      <c r="Y130" s="7"/>
      <c r="Z130" s="9"/>
      <c r="AA130" s="10"/>
      <c r="AB130" s="6"/>
      <c r="AC130" s="7"/>
      <c r="AD130" s="9"/>
      <c r="AE130" s="10"/>
      <c r="AF130" s="6"/>
      <c r="AG130" s="7"/>
      <c r="AH130" s="9"/>
      <c r="AI130" s="10"/>
      <c r="AJ130" s="6"/>
      <c r="AK130" s="7"/>
      <c r="AL130" s="9"/>
      <c r="AM130" s="10"/>
      <c r="AN130" s="6"/>
      <c r="AO130" s="7"/>
      <c r="AP130" s="9"/>
      <c r="AQ130" s="10"/>
      <c r="AR130" s="6"/>
      <c r="AS130" s="7"/>
      <c r="AT130" s="9"/>
      <c r="AU130" s="10"/>
      <c r="AV130" s="6"/>
      <c r="AW130" s="7"/>
      <c r="AX130" s="9"/>
      <c r="AY130" s="10"/>
      <c r="AZ130" s="6"/>
      <c r="BA130" s="7"/>
      <c r="BB130" s="9"/>
      <c r="BC130" s="10"/>
      <c r="BD130" s="6"/>
      <c r="BE130" s="7"/>
      <c r="BF130" s="9"/>
      <c r="BG130" s="10"/>
      <c r="BH130" s="6"/>
      <c r="BI130" s="7"/>
      <c r="BJ130" s="9"/>
      <c r="BK130" s="10"/>
      <c r="BL130" s="6"/>
      <c r="BM130" s="7"/>
      <c r="BN130" s="9"/>
      <c r="BO130" s="10"/>
      <c r="BP130" s="6"/>
      <c r="BQ130" s="7"/>
      <c r="BR130" s="9"/>
      <c r="BS130" s="10"/>
      <c r="BT130" s="6"/>
      <c r="BU130" s="7"/>
      <c r="BV130" s="9"/>
      <c r="BW130" s="10"/>
      <c r="BX130" s="6"/>
      <c r="BY130" s="7"/>
      <c r="BZ130" s="9"/>
      <c r="CA130" s="10"/>
      <c r="CB130" s="6"/>
      <c r="CC130" s="7"/>
      <c r="CD130" s="9"/>
      <c r="CE130" s="10"/>
      <c r="CF130" s="6"/>
      <c r="CG130" s="7">
        <v>20.190000000000001</v>
      </c>
      <c r="CH130" s="9">
        <v>0.01</v>
      </c>
      <c r="CI130" s="10">
        <v>0.01</v>
      </c>
      <c r="CJ130" s="6">
        <v>0.01</v>
      </c>
      <c r="CK130" s="7">
        <v>0.01</v>
      </c>
      <c r="CL130" s="9">
        <v>0.01</v>
      </c>
      <c r="CM130" s="10">
        <v>0.01</v>
      </c>
      <c r="CN130" s="6">
        <v>0.01</v>
      </c>
      <c r="CO130" s="7">
        <v>0.01</v>
      </c>
      <c r="CP130" s="9">
        <v>0.01</v>
      </c>
      <c r="CQ130" s="10"/>
      <c r="CR130" s="6"/>
      <c r="CS130" s="7"/>
      <c r="CT130" s="9"/>
      <c r="CU130" s="10"/>
      <c r="CV130" s="6"/>
      <c r="CW130" s="7"/>
      <c r="CX130" s="9"/>
      <c r="CY130" s="10"/>
      <c r="CZ130" s="6"/>
      <c r="DA130" s="7"/>
      <c r="DB130" s="9"/>
      <c r="DC130" s="10"/>
      <c r="DD130" s="6"/>
      <c r="DE130" s="7"/>
      <c r="DF130" s="9"/>
      <c r="DG130" s="10"/>
      <c r="DH130" s="6"/>
      <c r="DI130" s="7"/>
      <c r="DJ130" s="9"/>
      <c r="DK130" s="10"/>
      <c r="DL130" s="6"/>
      <c r="DM130" s="7"/>
      <c r="DN130" s="9"/>
      <c r="DO130" s="10"/>
      <c r="DP130" s="6"/>
    </row>
    <row r="131" spans="1:120" ht="42.75" customHeight="1" x14ac:dyDescent="0.55000000000000004">
      <c r="A131" s="13">
        <v>128</v>
      </c>
      <c r="B131" s="10"/>
      <c r="C131" s="6"/>
      <c r="D131" s="7"/>
      <c r="E131" s="9"/>
      <c r="F131" s="10"/>
      <c r="G131" s="6"/>
      <c r="H131" s="7"/>
      <c r="I131" s="9"/>
      <c r="J131" s="10"/>
      <c r="K131" s="6"/>
      <c r="L131" s="7"/>
      <c r="M131" s="9"/>
      <c r="N131" s="10"/>
      <c r="O131" s="6"/>
      <c r="P131" s="7"/>
      <c r="Q131" s="9"/>
      <c r="R131" s="10"/>
      <c r="S131" s="6"/>
      <c r="T131" s="7"/>
      <c r="U131" s="9"/>
      <c r="V131" s="10"/>
      <c r="W131" s="6"/>
      <c r="X131" s="7"/>
      <c r="Y131" s="9"/>
      <c r="Z131" s="10"/>
      <c r="AA131" s="6"/>
      <c r="AB131" s="7"/>
      <c r="AC131" s="9"/>
      <c r="AD131" s="10"/>
      <c r="AE131" s="6"/>
      <c r="AF131" s="7"/>
      <c r="AG131" s="9"/>
      <c r="AH131" s="10"/>
      <c r="AI131" s="6"/>
      <c r="AJ131" s="7"/>
      <c r="AK131" s="9"/>
      <c r="AL131" s="10"/>
      <c r="AM131" s="6"/>
      <c r="AN131" s="7"/>
      <c r="AO131" s="9"/>
      <c r="AP131" s="10"/>
      <c r="AQ131" s="6"/>
      <c r="AR131" s="7"/>
      <c r="AS131" s="9"/>
      <c r="AT131" s="10"/>
      <c r="AU131" s="6"/>
      <c r="AV131" s="7"/>
      <c r="AW131" s="9"/>
      <c r="AX131" s="10"/>
      <c r="AY131" s="6"/>
      <c r="AZ131" s="7"/>
      <c r="BA131" s="9"/>
      <c r="BB131" s="10"/>
      <c r="BC131" s="6"/>
      <c r="BD131" s="7"/>
      <c r="BE131" s="9"/>
      <c r="BF131" s="10"/>
      <c r="BG131" s="6"/>
      <c r="BH131" s="7"/>
      <c r="BI131" s="9"/>
      <c r="BJ131" s="10"/>
      <c r="BK131" s="6"/>
      <c r="BL131" s="7"/>
      <c r="BM131" s="9"/>
      <c r="BN131" s="10"/>
      <c r="BO131" s="6"/>
      <c r="BP131" s="7"/>
      <c r="BQ131" s="9"/>
      <c r="BR131" s="10"/>
      <c r="BS131" s="6"/>
      <c r="BT131" s="7"/>
      <c r="BU131" s="9"/>
      <c r="BV131" s="10"/>
      <c r="BW131" s="6"/>
      <c r="BX131" s="7"/>
      <c r="BY131" s="9"/>
      <c r="BZ131" s="10"/>
      <c r="CA131" s="6"/>
      <c r="CB131" s="7"/>
      <c r="CC131" s="9"/>
      <c r="CD131" s="10"/>
      <c r="CE131" s="6"/>
      <c r="CF131" s="7"/>
      <c r="CG131" s="9">
        <v>30</v>
      </c>
      <c r="CH131" s="10">
        <v>0.01</v>
      </c>
      <c r="CI131" s="6">
        <v>0.01</v>
      </c>
      <c r="CJ131" s="7">
        <v>0.01</v>
      </c>
      <c r="CK131" s="9">
        <v>0.01</v>
      </c>
      <c r="CL131" s="10">
        <v>0.01</v>
      </c>
      <c r="CM131" s="6">
        <v>0.01</v>
      </c>
      <c r="CN131" s="7">
        <v>0.01</v>
      </c>
      <c r="CO131" s="9">
        <v>0.01</v>
      </c>
      <c r="CP131" s="10">
        <v>0.01</v>
      </c>
      <c r="CQ131" s="6"/>
      <c r="CR131" s="7"/>
      <c r="CS131" s="9"/>
      <c r="CT131" s="10"/>
      <c r="CU131" s="6"/>
      <c r="CV131" s="7"/>
      <c r="CW131" s="9"/>
      <c r="CX131" s="10"/>
      <c r="CY131" s="6"/>
      <c r="CZ131" s="7"/>
      <c r="DA131" s="9"/>
      <c r="DB131" s="10"/>
      <c r="DC131" s="6"/>
      <c r="DD131" s="7"/>
      <c r="DE131" s="9"/>
      <c r="DF131" s="10"/>
      <c r="DG131" s="6"/>
      <c r="DH131" s="7"/>
      <c r="DI131" s="9"/>
      <c r="DJ131" s="10"/>
      <c r="DK131" s="6"/>
      <c r="DL131" s="7"/>
      <c r="DM131" s="9"/>
      <c r="DN131" s="10"/>
      <c r="DO131" s="6"/>
      <c r="DP131" s="7"/>
    </row>
    <row r="132" spans="1:120" ht="42.75" customHeight="1" x14ac:dyDescent="0.55000000000000004">
      <c r="A132" s="14">
        <v>129</v>
      </c>
      <c r="B132" s="6"/>
      <c r="C132" s="7"/>
      <c r="D132" s="9"/>
      <c r="E132" s="10"/>
      <c r="F132" s="6"/>
      <c r="G132" s="7"/>
      <c r="H132" s="9"/>
      <c r="I132" s="10"/>
      <c r="J132" s="6"/>
      <c r="K132" s="7"/>
      <c r="L132" s="9"/>
      <c r="M132" s="10"/>
      <c r="N132" s="6"/>
      <c r="O132" s="7"/>
      <c r="P132" s="9"/>
      <c r="Q132" s="10"/>
      <c r="R132" s="6"/>
      <c r="S132" s="7"/>
      <c r="T132" s="9"/>
      <c r="U132" s="10"/>
      <c r="V132" s="6"/>
      <c r="W132" s="7"/>
      <c r="X132" s="9"/>
      <c r="Y132" s="10"/>
      <c r="Z132" s="6"/>
      <c r="AA132" s="7"/>
      <c r="AB132" s="9"/>
      <c r="AC132" s="10"/>
      <c r="AD132" s="6"/>
      <c r="AE132" s="7"/>
      <c r="AF132" s="9"/>
      <c r="AG132" s="10"/>
      <c r="AH132" s="6"/>
      <c r="AI132" s="7"/>
      <c r="AJ132" s="9"/>
      <c r="AK132" s="10"/>
      <c r="AL132" s="6"/>
      <c r="AM132" s="7"/>
      <c r="AN132" s="9"/>
      <c r="AO132" s="10"/>
      <c r="AP132" s="6"/>
      <c r="AQ132" s="7"/>
      <c r="AR132" s="9"/>
      <c r="AS132" s="10"/>
      <c r="AT132" s="6"/>
      <c r="AU132" s="7"/>
      <c r="AV132" s="9"/>
      <c r="AW132" s="10"/>
      <c r="AX132" s="6"/>
      <c r="AY132" s="7"/>
      <c r="AZ132" s="9"/>
      <c r="BA132" s="10"/>
      <c r="BB132" s="6"/>
      <c r="BC132" s="7"/>
      <c r="BD132" s="9"/>
      <c r="BE132" s="10"/>
      <c r="BF132" s="6"/>
      <c r="BG132" s="7"/>
      <c r="BH132" s="9"/>
      <c r="BI132" s="10"/>
      <c r="BJ132" s="6"/>
      <c r="BK132" s="7"/>
      <c r="BL132" s="9"/>
      <c r="BM132" s="10"/>
      <c r="BN132" s="6"/>
      <c r="BO132" s="7"/>
      <c r="BP132" s="9"/>
      <c r="BQ132" s="10"/>
      <c r="BR132" s="6"/>
      <c r="BS132" s="7"/>
      <c r="BT132" s="9"/>
      <c r="BU132" s="10"/>
      <c r="BV132" s="6"/>
      <c r="BW132" s="7"/>
      <c r="BX132" s="9"/>
      <c r="BY132" s="10"/>
      <c r="BZ132" s="6"/>
      <c r="CA132" s="7"/>
      <c r="CB132" s="9"/>
      <c r="CC132" s="10"/>
      <c r="CD132" s="6"/>
      <c r="CE132" s="7"/>
      <c r="CF132" s="9"/>
      <c r="CG132" s="10">
        <v>27.56</v>
      </c>
      <c r="CH132" s="6">
        <v>0.01</v>
      </c>
      <c r="CI132" s="7">
        <v>0.01</v>
      </c>
      <c r="CJ132" s="9">
        <v>0.01</v>
      </c>
      <c r="CK132" s="10">
        <v>0.01</v>
      </c>
      <c r="CL132" s="6">
        <v>0.01</v>
      </c>
      <c r="CM132" s="7">
        <v>0.01</v>
      </c>
      <c r="CN132" s="9">
        <v>0.01</v>
      </c>
      <c r="CO132" s="10">
        <v>0.01</v>
      </c>
      <c r="CP132" s="6">
        <v>0.01</v>
      </c>
      <c r="CQ132" s="7"/>
      <c r="CR132" s="9"/>
      <c r="CS132" s="10"/>
      <c r="CT132" s="6"/>
      <c r="CU132" s="7"/>
      <c r="CV132" s="9"/>
      <c r="CW132" s="10"/>
      <c r="CX132" s="6"/>
      <c r="CY132" s="7"/>
      <c r="CZ132" s="9"/>
      <c r="DA132" s="10"/>
      <c r="DB132" s="6"/>
      <c r="DC132" s="7"/>
      <c r="DD132" s="9"/>
      <c r="DE132" s="10"/>
      <c r="DF132" s="6"/>
      <c r="DG132" s="7"/>
      <c r="DH132" s="9"/>
      <c r="DI132" s="10"/>
      <c r="DJ132" s="6"/>
      <c r="DK132" s="7"/>
      <c r="DL132" s="9"/>
      <c r="DM132" s="10"/>
      <c r="DN132" s="6"/>
      <c r="DO132" s="7"/>
      <c r="DP132" s="9"/>
    </row>
    <row r="133" spans="1:120" ht="42.75" customHeight="1" x14ac:dyDescent="0.55000000000000004">
      <c r="A133" s="15">
        <v>130</v>
      </c>
      <c r="B133" s="7"/>
      <c r="C133" s="9"/>
      <c r="D133" s="10"/>
      <c r="E133" s="6"/>
      <c r="F133" s="7"/>
      <c r="G133" s="9"/>
      <c r="H133" s="10"/>
      <c r="I133" s="6"/>
      <c r="J133" s="7"/>
      <c r="K133" s="9"/>
      <c r="L133" s="10"/>
      <c r="M133" s="6"/>
      <c r="N133" s="7"/>
      <c r="O133" s="9"/>
      <c r="P133" s="10"/>
      <c r="Q133" s="6"/>
      <c r="R133" s="7"/>
      <c r="S133" s="9"/>
      <c r="T133" s="10"/>
      <c r="U133" s="6"/>
      <c r="V133" s="7"/>
      <c r="W133" s="9"/>
      <c r="X133" s="10"/>
      <c r="Y133" s="6"/>
      <c r="Z133" s="7"/>
      <c r="AA133" s="9"/>
      <c r="AB133" s="10"/>
      <c r="AC133" s="6"/>
      <c r="AD133" s="7"/>
      <c r="AE133" s="9"/>
      <c r="AF133" s="10"/>
      <c r="AG133" s="6"/>
      <c r="AH133" s="7"/>
      <c r="AI133" s="9"/>
      <c r="AJ133" s="10"/>
      <c r="AK133" s="6"/>
      <c r="AL133" s="7"/>
      <c r="AM133" s="9"/>
      <c r="AN133" s="10"/>
      <c r="AO133" s="6"/>
      <c r="AP133" s="7"/>
      <c r="AQ133" s="9"/>
      <c r="AR133" s="10"/>
      <c r="AS133" s="6"/>
      <c r="AT133" s="7"/>
      <c r="AU133" s="9"/>
      <c r="AV133" s="10"/>
      <c r="AW133" s="6"/>
      <c r="AX133" s="7"/>
      <c r="AY133" s="9"/>
      <c r="AZ133" s="10"/>
      <c r="BA133" s="6"/>
      <c r="BB133" s="7"/>
      <c r="BC133" s="9"/>
      <c r="BD133" s="10"/>
      <c r="BE133" s="6"/>
      <c r="BF133" s="7"/>
      <c r="BG133" s="9"/>
      <c r="BH133" s="10"/>
      <c r="BI133" s="6"/>
      <c r="BJ133" s="7"/>
      <c r="BK133" s="9"/>
      <c r="BL133" s="10"/>
      <c r="BM133" s="6"/>
      <c r="BN133" s="7"/>
      <c r="BO133" s="9"/>
      <c r="BP133" s="10"/>
      <c r="BQ133" s="6"/>
      <c r="BR133" s="7"/>
      <c r="BS133" s="9"/>
      <c r="BT133" s="10"/>
      <c r="BU133" s="6"/>
      <c r="BV133" s="7"/>
      <c r="BW133" s="9"/>
      <c r="BX133" s="10"/>
      <c r="BY133" s="6"/>
      <c r="BZ133" s="7"/>
      <c r="CA133" s="9"/>
      <c r="CB133" s="10"/>
      <c r="CC133" s="6"/>
      <c r="CD133" s="7"/>
      <c r="CE133" s="9"/>
      <c r="CF133" s="10"/>
      <c r="CG133" s="6">
        <v>23.21</v>
      </c>
      <c r="CH133" s="7">
        <v>0.01</v>
      </c>
      <c r="CI133" s="9">
        <v>0.01</v>
      </c>
      <c r="CJ133" s="10">
        <v>0.01</v>
      </c>
      <c r="CK133" s="6">
        <v>0.01</v>
      </c>
      <c r="CL133" s="7">
        <v>0.1</v>
      </c>
      <c r="CM133" s="9">
        <v>0.26</v>
      </c>
      <c r="CN133" s="10">
        <v>0.02</v>
      </c>
      <c r="CO133" s="6">
        <v>0.03</v>
      </c>
      <c r="CP133" s="7">
        <v>0.01</v>
      </c>
      <c r="CQ133" s="9"/>
      <c r="CR133" s="10"/>
      <c r="CS133" s="6"/>
      <c r="CT133" s="7"/>
      <c r="CU133" s="9"/>
      <c r="CV133" s="10"/>
      <c r="CW133" s="6"/>
      <c r="CX133" s="7"/>
      <c r="CY133" s="9"/>
      <c r="CZ133" s="10"/>
      <c r="DA133" s="6"/>
      <c r="DB133" s="7"/>
      <c r="DC133" s="9"/>
      <c r="DD133" s="10"/>
      <c r="DE133" s="6"/>
      <c r="DF133" s="7"/>
      <c r="DG133" s="9"/>
      <c r="DH133" s="10"/>
      <c r="DI133" s="6"/>
      <c r="DJ133" s="7"/>
      <c r="DK133" s="9"/>
      <c r="DL133" s="10"/>
      <c r="DM133" s="6"/>
      <c r="DN133" s="7"/>
      <c r="DO133" s="9"/>
      <c r="DP133" s="10"/>
    </row>
    <row r="134" spans="1:120" ht="42.75" customHeight="1" x14ac:dyDescent="0.55000000000000004">
      <c r="A134" s="12">
        <v>131</v>
      </c>
      <c r="B134" s="9"/>
      <c r="C134" s="10"/>
      <c r="D134" s="6"/>
      <c r="E134" s="7"/>
      <c r="F134" s="9"/>
      <c r="G134" s="10"/>
      <c r="H134" s="6"/>
      <c r="I134" s="7"/>
      <c r="J134" s="9"/>
      <c r="K134" s="10"/>
      <c r="L134" s="6"/>
      <c r="M134" s="7"/>
      <c r="N134" s="9"/>
      <c r="O134" s="10"/>
      <c r="P134" s="6"/>
      <c r="Q134" s="7"/>
      <c r="R134" s="9"/>
      <c r="S134" s="10"/>
      <c r="T134" s="6"/>
      <c r="U134" s="7"/>
      <c r="V134" s="9"/>
      <c r="W134" s="10"/>
      <c r="X134" s="6"/>
      <c r="Y134" s="7"/>
      <c r="Z134" s="9"/>
      <c r="AA134" s="10"/>
      <c r="AB134" s="6"/>
      <c r="AC134" s="7"/>
      <c r="AD134" s="9"/>
      <c r="AE134" s="10"/>
      <c r="AF134" s="6"/>
      <c r="AG134" s="7"/>
      <c r="AH134" s="9"/>
      <c r="AI134" s="10"/>
      <c r="AJ134" s="6"/>
      <c r="AK134" s="7"/>
      <c r="AL134" s="9"/>
      <c r="AM134" s="10"/>
      <c r="AN134" s="6"/>
      <c r="AO134" s="7"/>
      <c r="AP134" s="9"/>
      <c r="AQ134" s="10"/>
      <c r="AR134" s="6"/>
      <c r="AS134" s="7"/>
      <c r="AT134" s="9"/>
      <c r="AU134" s="10"/>
      <c r="AV134" s="6"/>
      <c r="AW134" s="7"/>
      <c r="AX134" s="9"/>
      <c r="AY134" s="10"/>
      <c r="AZ134" s="6"/>
      <c r="BA134" s="7"/>
      <c r="BB134" s="9"/>
      <c r="BC134" s="10"/>
      <c r="BD134" s="6"/>
      <c r="BE134" s="7"/>
      <c r="BF134" s="9"/>
      <c r="BG134" s="10"/>
      <c r="BH134" s="6"/>
      <c r="BI134" s="7"/>
      <c r="BJ134" s="9"/>
      <c r="BK134" s="10"/>
      <c r="BL134" s="6"/>
      <c r="BM134" s="7"/>
      <c r="BN134" s="9"/>
      <c r="BO134" s="10"/>
      <c r="BP134" s="6"/>
      <c r="BQ134" s="7"/>
      <c r="BR134" s="9"/>
      <c r="BS134" s="10"/>
      <c r="BT134" s="6"/>
      <c r="BU134" s="7"/>
      <c r="BV134" s="9"/>
      <c r="BW134" s="10"/>
      <c r="BX134" s="6"/>
      <c r="BY134" s="7"/>
      <c r="BZ134" s="9"/>
      <c r="CA134" s="10"/>
      <c r="CB134" s="6"/>
      <c r="CC134" s="7"/>
      <c r="CD134" s="9"/>
      <c r="CE134" s="10"/>
      <c r="CF134" s="6"/>
      <c r="CG134" s="7">
        <v>21.12</v>
      </c>
      <c r="CH134" s="9">
        <v>1.45</v>
      </c>
      <c r="CI134" s="10">
        <v>0.32</v>
      </c>
      <c r="CJ134" s="6">
        <v>0.35</v>
      </c>
      <c r="CK134" s="7">
        <v>0.2</v>
      </c>
      <c r="CL134" s="9">
        <v>0.17</v>
      </c>
      <c r="CM134" s="10">
        <v>0.52</v>
      </c>
      <c r="CN134" s="6">
        <v>0.02</v>
      </c>
      <c r="CO134" s="7">
        <v>0.05</v>
      </c>
      <c r="CP134" s="9">
        <v>0.01</v>
      </c>
      <c r="CQ134" s="10">
        <v>0.03</v>
      </c>
      <c r="CR134" s="6"/>
      <c r="CS134" s="7"/>
      <c r="CT134" s="9"/>
      <c r="CU134" s="10"/>
      <c r="CV134" s="6"/>
      <c r="CW134" s="7"/>
      <c r="CX134" s="9"/>
      <c r="CY134" s="10"/>
      <c r="CZ134" s="6"/>
      <c r="DA134" s="7"/>
      <c r="DB134" s="9"/>
      <c r="DC134" s="10"/>
      <c r="DD134" s="6"/>
      <c r="DE134" s="7"/>
      <c r="DF134" s="9"/>
      <c r="DG134" s="10"/>
      <c r="DH134" s="6"/>
      <c r="DI134" s="7"/>
      <c r="DJ134" s="9"/>
      <c r="DK134" s="10"/>
      <c r="DL134" s="6"/>
      <c r="DM134" s="7"/>
      <c r="DN134" s="9"/>
      <c r="DO134" s="10"/>
      <c r="DP134" s="6"/>
    </row>
    <row r="135" spans="1:120" ht="42.75" customHeight="1" x14ac:dyDescent="0.55000000000000004">
      <c r="A135" s="13">
        <v>132</v>
      </c>
      <c r="B135" s="10"/>
      <c r="C135" s="6"/>
      <c r="D135" s="7"/>
      <c r="E135" s="9"/>
      <c r="F135" s="10"/>
      <c r="G135" s="6"/>
      <c r="H135" s="7"/>
      <c r="I135" s="9"/>
      <c r="J135" s="10"/>
      <c r="K135" s="6"/>
      <c r="L135" s="7"/>
      <c r="M135" s="9"/>
      <c r="N135" s="10"/>
      <c r="O135" s="6"/>
      <c r="P135" s="7"/>
      <c r="Q135" s="9"/>
      <c r="R135" s="10"/>
      <c r="S135" s="6"/>
      <c r="T135" s="7"/>
      <c r="U135" s="9"/>
      <c r="V135" s="10"/>
      <c r="W135" s="6"/>
      <c r="X135" s="7"/>
      <c r="Y135" s="9"/>
      <c r="Z135" s="10"/>
      <c r="AA135" s="6"/>
      <c r="AB135" s="7"/>
      <c r="AC135" s="9"/>
      <c r="AD135" s="10"/>
      <c r="AE135" s="6"/>
      <c r="AF135" s="7"/>
      <c r="AG135" s="9"/>
      <c r="AH135" s="10"/>
      <c r="AI135" s="6"/>
      <c r="AJ135" s="7"/>
      <c r="AK135" s="9"/>
      <c r="AL135" s="10"/>
      <c r="AM135" s="6"/>
      <c r="AN135" s="7"/>
      <c r="AO135" s="9"/>
      <c r="AP135" s="10"/>
      <c r="AQ135" s="6"/>
      <c r="AR135" s="7"/>
      <c r="AS135" s="9"/>
      <c r="AT135" s="10"/>
      <c r="AU135" s="6"/>
      <c r="AV135" s="7"/>
      <c r="AW135" s="9"/>
      <c r="AX135" s="10"/>
      <c r="AY135" s="6"/>
      <c r="AZ135" s="7"/>
      <c r="BA135" s="9"/>
      <c r="BB135" s="10"/>
      <c r="BC135" s="6"/>
      <c r="BD135" s="7"/>
      <c r="BE135" s="9"/>
      <c r="BF135" s="10"/>
      <c r="BG135" s="6"/>
      <c r="BH135" s="7"/>
      <c r="BI135" s="9"/>
      <c r="BJ135" s="10"/>
      <c r="BK135" s="6"/>
      <c r="BL135" s="7"/>
      <c r="BM135" s="9"/>
      <c r="BN135" s="10"/>
      <c r="BO135" s="6"/>
      <c r="BP135" s="7"/>
      <c r="BQ135" s="9"/>
      <c r="BR135" s="10"/>
      <c r="BS135" s="6"/>
      <c r="BT135" s="7"/>
      <c r="BU135" s="9"/>
      <c r="BV135" s="10"/>
      <c r="BW135" s="6"/>
      <c r="BX135" s="7"/>
      <c r="BY135" s="9"/>
      <c r="BZ135" s="10"/>
      <c r="CA135" s="6"/>
      <c r="CB135" s="7"/>
      <c r="CC135" s="9"/>
      <c r="CD135" s="10"/>
      <c r="CE135" s="6"/>
      <c r="CF135" s="7"/>
      <c r="CG135" s="9">
        <v>20.2</v>
      </c>
      <c r="CH135" s="10">
        <v>10.08</v>
      </c>
      <c r="CI135" s="6">
        <v>10.09</v>
      </c>
      <c r="CJ135" s="7">
        <v>10.5</v>
      </c>
      <c r="CK135" s="9">
        <v>14.48</v>
      </c>
      <c r="CL135" s="10">
        <v>14.61</v>
      </c>
      <c r="CM135" s="6">
        <v>10.68</v>
      </c>
      <c r="CN135" s="7">
        <v>6.02</v>
      </c>
      <c r="CO135" s="9">
        <v>8.44</v>
      </c>
      <c r="CP135" s="10">
        <v>0.61</v>
      </c>
      <c r="CQ135" s="6">
        <v>0.35</v>
      </c>
      <c r="CR135" s="7"/>
      <c r="CS135" s="9"/>
      <c r="CT135" s="10"/>
      <c r="CU135" s="6"/>
      <c r="CV135" s="7"/>
      <c r="CW135" s="9"/>
      <c r="CX135" s="10"/>
      <c r="CY135" s="6"/>
      <c r="CZ135" s="7"/>
      <c r="DA135" s="9"/>
      <c r="DB135" s="10"/>
      <c r="DC135" s="6"/>
      <c r="DD135" s="7"/>
      <c r="DE135" s="9"/>
      <c r="DF135" s="10"/>
      <c r="DG135" s="6"/>
      <c r="DH135" s="7"/>
      <c r="DI135" s="9"/>
      <c r="DJ135" s="10"/>
      <c r="DK135" s="6"/>
      <c r="DL135" s="7"/>
      <c r="DM135" s="9"/>
      <c r="DN135" s="10"/>
      <c r="DO135" s="6"/>
      <c r="DP135" s="7"/>
    </row>
    <row r="136" spans="1:120" ht="42.75" customHeight="1" x14ac:dyDescent="0.55000000000000004">
      <c r="A136" s="14">
        <v>133</v>
      </c>
      <c r="B136" s="6"/>
      <c r="C136" s="7"/>
      <c r="D136" s="9"/>
      <c r="E136" s="10"/>
      <c r="F136" s="6"/>
      <c r="G136" s="7"/>
      <c r="H136" s="9"/>
      <c r="I136" s="10"/>
      <c r="J136" s="6"/>
      <c r="K136" s="7"/>
      <c r="L136" s="9"/>
      <c r="M136" s="10"/>
      <c r="N136" s="6"/>
      <c r="O136" s="7"/>
      <c r="P136" s="9"/>
      <c r="Q136" s="10"/>
      <c r="R136" s="6"/>
      <c r="S136" s="7"/>
      <c r="T136" s="9"/>
      <c r="U136" s="10"/>
      <c r="V136" s="6"/>
      <c r="W136" s="7"/>
      <c r="X136" s="9"/>
      <c r="Y136" s="10"/>
      <c r="Z136" s="6"/>
      <c r="AA136" s="7"/>
      <c r="AB136" s="9"/>
      <c r="AC136" s="10"/>
      <c r="AD136" s="6"/>
      <c r="AE136" s="7"/>
      <c r="AF136" s="9"/>
      <c r="AG136" s="10"/>
      <c r="AH136" s="6"/>
      <c r="AI136" s="7"/>
      <c r="AJ136" s="9"/>
      <c r="AK136" s="10"/>
      <c r="AL136" s="6"/>
      <c r="AM136" s="7"/>
      <c r="AN136" s="9"/>
      <c r="AO136" s="10"/>
      <c r="AP136" s="6"/>
      <c r="AQ136" s="7"/>
      <c r="AR136" s="9"/>
      <c r="AS136" s="10"/>
      <c r="AT136" s="6"/>
      <c r="AU136" s="7"/>
      <c r="AV136" s="9"/>
      <c r="AW136" s="10"/>
      <c r="AX136" s="6"/>
      <c r="AY136" s="7"/>
      <c r="AZ136" s="9"/>
      <c r="BA136" s="10"/>
      <c r="BB136" s="6"/>
      <c r="BC136" s="7"/>
      <c r="BD136" s="9"/>
      <c r="BE136" s="10"/>
      <c r="BF136" s="6"/>
      <c r="BG136" s="7"/>
      <c r="BH136" s="9"/>
      <c r="BI136" s="10"/>
      <c r="BJ136" s="6"/>
      <c r="BK136" s="7"/>
      <c r="BL136" s="9"/>
      <c r="BM136" s="10"/>
      <c r="BN136" s="6"/>
      <c r="BO136" s="7"/>
      <c r="BP136" s="9"/>
      <c r="BQ136" s="10"/>
      <c r="BR136" s="6"/>
      <c r="BS136" s="7"/>
      <c r="BT136" s="9"/>
      <c r="BU136" s="10"/>
      <c r="BV136" s="6"/>
      <c r="BW136" s="7"/>
      <c r="BX136" s="9"/>
      <c r="BY136" s="10"/>
      <c r="BZ136" s="6"/>
      <c r="CA136" s="7"/>
      <c r="CB136" s="9"/>
      <c r="CC136" s="10"/>
      <c r="CD136" s="6"/>
      <c r="CE136" s="7"/>
      <c r="CF136" s="9"/>
      <c r="CG136" s="10">
        <v>20.11</v>
      </c>
      <c r="CH136" s="6">
        <v>20.36</v>
      </c>
      <c r="CI136" s="7">
        <v>19.37</v>
      </c>
      <c r="CJ136" s="9">
        <v>19.260000000000002</v>
      </c>
      <c r="CK136" s="10">
        <v>20.66</v>
      </c>
      <c r="CL136" s="6">
        <v>16.28</v>
      </c>
      <c r="CM136" s="7">
        <v>20.190000000000001</v>
      </c>
      <c r="CN136" s="9">
        <v>10.01</v>
      </c>
      <c r="CO136" s="10">
        <v>10.119999999999999</v>
      </c>
      <c r="CP136" s="6">
        <v>2.69</v>
      </c>
      <c r="CQ136" s="7">
        <v>5.0999999999999996</v>
      </c>
      <c r="CR136" s="9">
        <v>10.02</v>
      </c>
      <c r="CS136" s="10">
        <v>10.46</v>
      </c>
      <c r="CT136" s="6"/>
      <c r="CU136" s="7"/>
      <c r="CV136" s="9"/>
      <c r="CW136" s="10"/>
      <c r="CX136" s="6"/>
      <c r="CY136" s="7"/>
      <c r="CZ136" s="9"/>
      <c r="DA136" s="10"/>
      <c r="DB136" s="6"/>
      <c r="DC136" s="7"/>
      <c r="DD136" s="9"/>
      <c r="DE136" s="10"/>
      <c r="DF136" s="6"/>
      <c r="DG136" s="7"/>
      <c r="DH136" s="9"/>
      <c r="DI136" s="10"/>
      <c r="DJ136" s="6"/>
      <c r="DK136" s="7"/>
      <c r="DL136" s="9"/>
      <c r="DM136" s="10"/>
      <c r="DN136" s="6"/>
      <c r="DO136" s="7"/>
      <c r="DP136" s="9"/>
    </row>
    <row r="137" spans="1:120" ht="42.75" customHeight="1" x14ac:dyDescent="0.55000000000000004">
      <c r="A137" s="15">
        <v>134</v>
      </c>
      <c r="B137" s="7"/>
      <c r="C137" s="9"/>
      <c r="D137" s="10"/>
      <c r="E137" s="6"/>
      <c r="F137" s="7"/>
      <c r="G137" s="9"/>
      <c r="H137" s="10"/>
      <c r="I137" s="6"/>
      <c r="J137" s="7"/>
      <c r="K137" s="9"/>
      <c r="L137" s="10"/>
      <c r="M137" s="6"/>
      <c r="N137" s="7"/>
      <c r="O137" s="9"/>
      <c r="P137" s="10"/>
      <c r="Q137" s="6"/>
      <c r="R137" s="7"/>
      <c r="S137" s="9"/>
      <c r="T137" s="10"/>
      <c r="U137" s="6"/>
      <c r="V137" s="7"/>
      <c r="W137" s="9"/>
      <c r="X137" s="10"/>
      <c r="Y137" s="6"/>
      <c r="Z137" s="7"/>
      <c r="AA137" s="9"/>
      <c r="AB137" s="10"/>
      <c r="AC137" s="6"/>
      <c r="AD137" s="7"/>
      <c r="AE137" s="9"/>
      <c r="AF137" s="10"/>
      <c r="AG137" s="6"/>
      <c r="AH137" s="7"/>
      <c r="AI137" s="9"/>
      <c r="AJ137" s="10"/>
      <c r="AK137" s="6"/>
      <c r="AL137" s="7"/>
      <c r="AM137" s="9"/>
      <c r="AN137" s="10"/>
      <c r="AO137" s="6"/>
      <c r="AP137" s="7"/>
      <c r="AQ137" s="9"/>
      <c r="AR137" s="10"/>
      <c r="AS137" s="6"/>
      <c r="AT137" s="7"/>
      <c r="AU137" s="9"/>
      <c r="AV137" s="10"/>
      <c r="AW137" s="6"/>
      <c r="AX137" s="7"/>
      <c r="AY137" s="9"/>
      <c r="AZ137" s="10"/>
      <c r="BA137" s="6"/>
      <c r="BB137" s="7"/>
      <c r="BC137" s="9"/>
      <c r="BD137" s="10"/>
      <c r="BE137" s="6"/>
      <c r="BF137" s="7"/>
      <c r="BG137" s="9"/>
      <c r="BH137" s="10"/>
      <c r="BI137" s="6"/>
      <c r="BJ137" s="7"/>
      <c r="BK137" s="9"/>
      <c r="BL137" s="10"/>
      <c r="BM137" s="6"/>
      <c r="BN137" s="7"/>
      <c r="BO137" s="9"/>
      <c r="BP137" s="10"/>
      <c r="BQ137" s="6"/>
      <c r="BR137" s="7"/>
      <c r="BS137" s="9"/>
      <c r="BT137" s="10"/>
      <c r="BU137" s="6"/>
      <c r="BV137" s="7"/>
      <c r="BW137" s="9"/>
      <c r="BX137" s="10"/>
      <c r="BY137" s="6"/>
      <c r="BZ137" s="7"/>
      <c r="CA137" s="9"/>
      <c r="CB137" s="10"/>
      <c r="CC137" s="6"/>
      <c r="CD137" s="7"/>
      <c r="CE137" s="9"/>
      <c r="CF137" s="10"/>
      <c r="CG137" s="6">
        <v>15.44</v>
      </c>
      <c r="CH137" s="7">
        <v>20.170000000000002</v>
      </c>
      <c r="CI137" s="9">
        <v>20.46</v>
      </c>
      <c r="CJ137" s="10">
        <v>24.19</v>
      </c>
      <c r="CK137" s="6">
        <v>22.24</v>
      </c>
      <c r="CL137" s="7">
        <v>51.93</v>
      </c>
      <c r="CM137" s="9">
        <v>30.77</v>
      </c>
      <c r="CN137" s="10">
        <v>21.31</v>
      </c>
      <c r="CO137" s="6">
        <v>20.14</v>
      </c>
      <c r="CP137" s="7">
        <v>20.010000000000002</v>
      </c>
      <c r="CQ137" s="9">
        <v>20.010000000000002</v>
      </c>
      <c r="CR137" s="10">
        <v>20.170000000000002</v>
      </c>
      <c r="CS137" s="6"/>
      <c r="CT137" s="7"/>
      <c r="CU137" s="9"/>
      <c r="CV137" s="10"/>
      <c r="CW137" s="6"/>
      <c r="CX137" s="7"/>
      <c r="CY137" s="9"/>
      <c r="CZ137" s="10"/>
      <c r="DA137" s="6"/>
      <c r="DB137" s="7"/>
      <c r="DC137" s="9"/>
      <c r="DD137" s="10"/>
      <c r="DE137" s="6"/>
      <c r="DF137" s="7"/>
      <c r="DG137" s="9"/>
      <c r="DH137" s="10"/>
      <c r="DI137" s="6"/>
      <c r="DJ137" s="7"/>
      <c r="DK137" s="9"/>
      <c r="DL137" s="10"/>
      <c r="DM137" s="6"/>
      <c r="DN137" s="7"/>
      <c r="DO137" s="9"/>
      <c r="DP137" s="10"/>
    </row>
    <row r="138" spans="1:120" ht="42.75" customHeight="1" x14ac:dyDescent="0.55000000000000004">
      <c r="A138" s="12">
        <v>135</v>
      </c>
      <c r="B138" s="9"/>
      <c r="C138" s="10"/>
      <c r="D138" s="6"/>
      <c r="E138" s="7"/>
      <c r="F138" s="9"/>
      <c r="G138" s="10"/>
      <c r="H138" s="6"/>
      <c r="I138" s="7"/>
      <c r="J138" s="9"/>
      <c r="K138" s="10"/>
      <c r="L138" s="6"/>
      <c r="M138" s="7"/>
      <c r="N138" s="9"/>
      <c r="O138" s="10"/>
      <c r="P138" s="6"/>
      <c r="Q138" s="7"/>
      <c r="R138" s="9"/>
      <c r="S138" s="10"/>
      <c r="T138" s="6"/>
      <c r="U138" s="7"/>
      <c r="V138" s="9"/>
      <c r="W138" s="10"/>
      <c r="X138" s="6"/>
      <c r="Y138" s="7"/>
      <c r="Z138" s="9"/>
      <c r="AA138" s="10"/>
      <c r="AB138" s="6"/>
      <c r="AC138" s="7"/>
      <c r="AD138" s="9"/>
      <c r="AE138" s="10"/>
      <c r="AF138" s="6"/>
      <c r="AG138" s="7"/>
      <c r="AH138" s="9"/>
      <c r="AI138" s="10"/>
      <c r="AJ138" s="6"/>
      <c r="AK138" s="7"/>
      <c r="AL138" s="9"/>
      <c r="AM138" s="10"/>
      <c r="AN138" s="6"/>
      <c r="AO138" s="7"/>
      <c r="AP138" s="9"/>
      <c r="AQ138" s="10"/>
      <c r="AR138" s="6"/>
      <c r="AS138" s="7"/>
      <c r="AT138" s="9"/>
      <c r="AU138" s="10"/>
      <c r="AV138" s="6"/>
      <c r="AW138" s="7"/>
      <c r="AX138" s="9"/>
      <c r="AY138" s="10"/>
      <c r="AZ138" s="6"/>
      <c r="BA138" s="7"/>
      <c r="BB138" s="9"/>
      <c r="BC138" s="10"/>
      <c r="BD138" s="6"/>
      <c r="BE138" s="7"/>
      <c r="BF138" s="9"/>
      <c r="BG138" s="10"/>
      <c r="BH138" s="6"/>
      <c r="BI138" s="7"/>
      <c r="BJ138" s="9"/>
      <c r="BK138" s="10"/>
      <c r="BL138" s="6"/>
      <c r="BM138" s="7"/>
      <c r="BN138" s="9"/>
      <c r="BO138" s="10"/>
      <c r="BP138" s="6"/>
      <c r="BQ138" s="7"/>
      <c r="BR138" s="9"/>
      <c r="BS138" s="10"/>
      <c r="BT138" s="6"/>
      <c r="BU138" s="7"/>
      <c r="BV138" s="9"/>
      <c r="BW138" s="10"/>
      <c r="BX138" s="6"/>
      <c r="BY138" s="7"/>
      <c r="BZ138" s="9"/>
      <c r="CA138" s="10"/>
      <c r="CB138" s="6"/>
      <c r="CC138" s="7"/>
      <c r="CD138" s="9"/>
      <c r="CE138" s="10"/>
      <c r="CF138" s="6"/>
      <c r="CG138" s="7"/>
      <c r="CH138" s="9">
        <v>16.61</v>
      </c>
      <c r="CI138" s="10">
        <v>20.23</v>
      </c>
      <c r="CJ138" s="6">
        <v>44.7</v>
      </c>
      <c r="CK138" s="7">
        <v>23.56</v>
      </c>
      <c r="CL138" s="9">
        <v>44.39</v>
      </c>
      <c r="CM138" s="10">
        <v>51.31</v>
      </c>
      <c r="CN138" s="6">
        <v>25.01</v>
      </c>
      <c r="CO138" s="7">
        <v>26.33</v>
      </c>
      <c r="CP138" s="9">
        <v>21.38</v>
      </c>
      <c r="CQ138" s="10">
        <v>20.51</v>
      </c>
      <c r="CR138" s="6">
        <v>20.12</v>
      </c>
      <c r="CS138" s="7">
        <v>14.92</v>
      </c>
      <c r="CT138" s="9">
        <v>20</v>
      </c>
      <c r="CU138" s="10">
        <v>13.24</v>
      </c>
      <c r="CV138" s="6"/>
      <c r="CW138" s="7"/>
      <c r="CX138" s="9"/>
      <c r="CY138" s="10"/>
      <c r="CZ138" s="6"/>
      <c r="DA138" s="7"/>
      <c r="DB138" s="9"/>
      <c r="DC138" s="10"/>
      <c r="DD138" s="6"/>
      <c r="DE138" s="7"/>
      <c r="DF138" s="9"/>
      <c r="DG138" s="10"/>
      <c r="DH138" s="6"/>
      <c r="DI138" s="7"/>
      <c r="DJ138" s="9"/>
      <c r="DK138" s="10"/>
      <c r="DL138" s="6"/>
      <c r="DM138" s="7"/>
      <c r="DN138" s="9"/>
      <c r="DO138" s="10"/>
      <c r="DP138" s="6"/>
    </row>
    <row r="139" spans="1:120" ht="42.75" customHeight="1" x14ac:dyDescent="0.55000000000000004">
      <c r="A139" s="13">
        <v>136</v>
      </c>
      <c r="B139" s="10"/>
      <c r="C139" s="6"/>
      <c r="D139" s="7"/>
      <c r="E139" s="9"/>
      <c r="F139" s="10"/>
      <c r="G139" s="6"/>
      <c r="H139" s="7"/>
      <c r="I139" s="9"/>
      <c r="J139" s="10"/>
      <c r="K139" s="6"/>
      <c r="L139" s="7"/>
      <c r="M139" s="9"/>
      <c r="N139" s="10"/>
      <c r="O139" s="6"/>
      <c r="P139" s="7"/>
      <c r="Q139" s="9"/>
      <c r="R139" s="10"/>
      <c r="S139" s="6"/>
      <c r="T139" s="7"/>
      <c r="U139" s="9"/>
      <c r="V139" s="10"/>
      <c r="W139" s="6"/>
      <c r="X139" s="7"/>
      <c r="Y139" s="9"/>
      <c r="Z139" s="10"/>
      <c r="AA139" s="6"/>
      <c r="AB139" s="7"/>
      <c r="AC139" s="9"/>
      <c r="AD139" s="10"/>
      <c r="AE139" s="6"/>
      <c r="AF139" s="7"/>
      <c r="AG139" s="9"/>
      <c r="AH139" s="10"/>
      <c r="AI139" s="6"/>
      <c r="AJ139" s="7"/>
      <c r="AK139" s="9"/>
      <c r="AL139" s="10"/>
      <c r="AM139" s="6"/>
      <c r="AN139" s="7"/>
      <c r="AO139" s="9"/>
      <c r="AP139" s="10"/>
      <c r="AQ139" s="6"/>
      <c r="AR139" s="7"/>
      <c r="AS139" s="9"/>
      <c r="AT139" s="10"/>
      <c r="AU139" s="6"/>
      <c r="AV139" s="7"/>
      <c r="AW139" s="9"/>
      <c r="AX139" s="10"/>
      <c r="AY139" s="6"/>
      <c r="AZ139" s="7"/>
      <c r="BA139" s="9"/>
      <c r="BB139" s="10"/>
      <c r="BC139" s="6"/>
      <c r="BD139" s="7"/>
      <c r="BE139" s="9"/>
      <c r="BF139" s="10"/>
      <c r="BG139" s="6"/>
      <c r="BH139" s="7"/>
      <c r="BI139" s="9"/>
      <c r="BJ139" s="10"/>
      <c r="BK139" s="6"/>
      <c r="BL139" s="7"/>
      <c r="BM139" s="9"/>
      <c r="BN139" s="10"/>
      <c r="BO139" s="6"/>
      <c r="BP139" s="7"/>
      <c r="BQ139" s="9"/>
      <c r="BR139" s="10"/>
      <c r="BS139" s="6"/>
      <c r="BT139" s="7"/>
      <c r="BU139" s="9"/>
      <c r="BV139" s="10"/>
      <c r="BW139" s="6"/>
      <c r="BX139" s="7"/>
      <c r="BY139" s="9"/>
      <c r="BZ139" s="10"/>
      <c r="CA139" s="6"/>
      <c r="CB139" s="7"/>
      <c r="CC139" s="9"/>
      <c r="CD139" s="10"/>
      <c r="CE139" s="6"/>
      <c r="CF139" s="12"/>
      <c r="CG139" s="9"/>
      <c r="CH139" s="10"/>
      <c r="CI139" s="6">
        <v>19</v>
      </c>
      <c r="CJ139" s="7">
        <v>23.96</v>
      </c>
      <c r="CK139" s="9">
        <v>20.39</v>
      </c>
      <c r="CL139" s="10">
        <v>53.44</v>
      </c>
      <c r="CM139" s="6">
        <v>40.369999999999997</v>
      </c>
      <c r="CN139" s="7">
        <v>55.08</v>
      </c>
      <c r="CO139" s="9">
        <v>39.17</v>
      </c>
      <c r="CP139" s="10">
        <v>29.71</v>
      </c>
      <c r="CQ139" s="6">
        <v>20.62</v>
      </c>
      <c r="CR139" s="7">
        <v>21.3</v>
      </c>
      <c r="CS139" s="9">
        <v>20.059999999999999</v>
      </c>
      <c r="CT139" s="10">
        <v>20</v>
      </c>
      <c r="CU139" s="6"/>
      <c r="CV139" s="7"/>
      <c r="CW139" s="9"/>
      <c r="CX139" s="10"/>
      <c r="CY139" s="6"/>
      <c r="CZ139" s="7"/>
      <c r="DA139" s="9"/>
      <c r="DB139" s="10"/>
      <c r="DC139" s="6"/>
      <c r="DD139" s="7"/>
      <c r="DE139" s="9"/>
      <c r="DF139" s="10"/>
      <c r="DG139" s="6"/>
      <c r="DH139" s="7"/>
      <c r="DI139" s="9"/>
      <c r="DJ139" s="10"/>
      <c r="DK139" s="6"/>
      <c r="DL139" s="7"/>
      <c r="DM139" s="9"/>
      <c r="DN139" s="10"/>
      <c r="DO139" s="6"/>
      <c r="DP139" s="7"/>
    </row>
    <row r="140" spans="1:120" ht="42.75" customHeight="1" x14ac:dyDescent="0.55000000000000004">
      <c r="A140" s="14">
        <v>137</v>
      </c>
      <c r="B140" s="6"/>
      <c r="C140" s="7"/>
      <c r="D140" s="9"/>
      <c r="E140" s="10"/>
      <c r="F140" s="6"/>
      <c r="G140" s="7"/>
      <c r="H140" s="9"/>
      <c r="I140" s="10"/>
      <c r="J140" s="6"/>
      <c r="K140" s="7"/>
      <c r="L140" s="9"/>
      <c r="M140" s="10"/>
      <c r="N140" s="6"/>
      <c r="O140" s="7"/>
      <c r="P140" s="9"/>
      <c r="Q140" s="10"/>
      <c r="R140" s="6"/>
      <c r="S140" s="7"/>
      <c r="T140" s="9"/>
      <c r="U140" s="10"/>
      <c r="V140" s="6"/>
      <c r="W140" s="7"/>
      <c r="X140" s="9"/>
      <c r="Y140" s="10"/>
      <c r="Z140" s="6"/>
      <c r="AA140" s="7"/>
      <c r="AB140" s="9"/>
      <c r="AC140" s="10"/>
      <c r="AD140" s="6"/>
      <c r="AE140" s="7"/>
      <c r="AF140" s="9"/>
      <c r="AG140" s="10"/>
      <c r="AH140" s="6"/>
      <c r="AI140" s="7"/>
      <c r="AJ140" s="9"/>
      <c r="AK140" s="10"/>
      <c r="AL140" s="6"/>
      <c r="AM140" s="7"/>
      <c r="AN140" s="9"/>
      <c r="AO140" s="10"/>
      <c r="AP140" s="6"/>
      <c r="AQ140" s="7"/>
      <c r="AR140" s="9"/>
      <c r="AS140" s="10"/>
      <c r="AT140" s="6"/>
      <c r="AU140" s="7"/>
      <c r="AV140" s="9"/>
      <c r="AW140" s="10"/>
      <c r="AX140" s="6"/>
      <c r="AY140" s="7"/>
      <c r="AZ140" s="9"/>
      <c r="BA140" s="10"/>
      <c r="BB140" s="6"/>
      <c r="BC140" s="7"/>
      <c r="BD140" s="9"/>
      <c r="BE140" s="10"/>
      <c r="BF140" s="6"/>
      <c r="BG140" s="7"/>
      <c r="BH140" s="9"/>
      <c r="BI140" s="10"/>
      <c r="BJ140" s="6"/>
      <c r="BK140" s="7"/>
      <c r="BL140" s="9"/>
      <c r="BM140" s="10"/>
      <c r="BN140" s="6"/>
      <c r="BO140" s="7"/>
      <c r="BP140" s="9"/>
      <c r="BQ140" s="10"/>
      <c r="BR140" s="6"/>
      <c r="BS140" s="7"/>
      <c r="BT140" s="9"/>
      <c r="BU140" s="10"/>
      <c r="BV140" s="6"/>
      <c r="BW140" s="7"/>
      <c r="BX140" s="9"/>
      <c r="BY140" s="10"/>
      <c r="BZ140" s="6"/>
      <c r="CA140" s="7"/>
      <c r="CB140" s="9"/>
      <c r="CC140" s="10"/>
      <c r="CD140" s="6"/>
      <c r="CE140" s="7"/>
      <c r="CF140" s="13"/>
      <c r="CG140" s="10"/>
      <c r="CH140" s="6"/>
      <c r="CI140" s="7">
        <v>18.420000000000002</v>
      </c>
      <c r="CJ140" s="9">
        <v>30.34</v>
      </c>
      <c r="CK140" s="10">
        <v>20.51</v>
      </c>
      <c r="CL140" s="6">
        <v>100.01</v>
      </c>
      <c r="CM140" s="7">
        <v>81.31</v>
      </c>
      <c r="CN140" s="9">
        <v>71.010000000000005</v>
      </c>
      <c r="CO140" s="10">
        <v>40.83</v>
      </c>
      <c r="CP140" s="6">
        <v>56</v>
      </c>
      <c r="CQ140" s="7">
        <v>28.11</v>
      </c>
      <c r="CR140" s="9">
        <v>25.55</v>
      </c>
      <c r="CS140" s="10">
        <v>20.39</v>
      </c>
      <c r="CT140" s="6">
        <v>18.5</v>
      </c>
      <c r="CU140" s="7">
        <v>13.22</v>
      </c>
      <c r="CV140" s="9"/>
      <c r="CW140" s="10"/>
      <c r="CX140" s="6"/>
      <c r="CY140" s="7"/>
      <c r="CZ140" s="9"/>
      <c r="DA140" s="10"/>
      <c r="DB140" s="6"/>
      <c r="DC140" s="7"/>
      <c r="DD140" s="9"/>
      <c r="DE140" s="10"/>
      <c r="DF140" s="6"/>
      <c r="DG140" s="7"/>
      <c r="DH140" s="9"/>
      <c r="DI140" s="10"/>
      <c r="DJ140" s="6"/>
      <c r="DK140" s="7"/>
      <c r="DL140" s="9"/>
      <c r="DM140" s="10"/>
      <c r="DN140" s="6"/>
      <c r="DO140" s="7"/>
      <c r="DP140" s="9"/>
    </row>
    <row r="141" spans="1:120" ht="42.75" customHeight="1" x14ac:dyDescent="0.55000000000000004">
      <c r="A141" s="15">
        <v>138</v>
      </c>
      <c r="B141" s="7"/>
      <c r="C141" s="9"/>
      <c r="D141" s="10"/>
      <c r="E141" s="6"/>
      <c r="F141" s="7"/>
      <c r="G141" s="9"/>
      <c r="H141" s="10"/>
      <c r="I141" s="6"/>
      <c r="J141" s="7"/>
      <c r="K141" s="9"/>
      <c r="L141" s="10"/>
      <c r="M141" s="6"/>
      <c r="N141" s="7"/>
      <c r="O141" s="9"/>
      <c r="P141" s="10"/>
      <c r="Q141" s="6"/>
      <c r="R141" s="7"/>
      <c r="S141" s="9"/>
      <c r="T141" s="10"/>
      <c r="U141" s="6"/>
      <c r="V141" s="7"/>
      <c r="W141" s="9"/>
      <c r="X141" s="10"/>
      <c r="Y141" s="6"/>
      <c r="Z141" s="7"/>
      <c r="AA141" s="9"/>
      <c r="AB141" s="10"/>
      <c r="AC141" s="6"/>
      <c r="AD141" s="7"/>
      <c r="AE141" s="9"/>
      <c r="AF141" s="10"/>
      <c r="AG141" s="6"/>
      <c r="AH141" s="7"/>
      <c r="AI141" s="9"/>
      <c r="AJ141" s="10"/>
      <c r="AK141" s="6"/>
      <c r="AL141" s="7"/>
      <c r="AM141" s="9"/>
      <c r="AN141" s="10"/>
      <c r="AO141" s="6"/>
      <c r="AP141" s="7"/>
      <c r="AQ141" s="9"/>
      <c r="AR141" s="10"/>
      <c r="AS141" s="6"/>
      <c r="AT141" s="7"/>
      <c r="AU141" s="9"/>
      <c r="AV141" s="10"/>
      <c r="AW141" s="6"/>
      <c r="AX141" s="7"/>
      <c r="AY141" s="9"/>
      <c r="AZ141" s="10"/>
      <c r="BA141" s="6"/>
      <c r="BB141" s="7"/>
      <c r="BC141" s="9"/>
      <c r="BD141" s="10"/>
      <c r="BE141" s="6"/>
      <c r="BF141" s="7"/>
      <c r="BG141" s="9"/>
      <c r="BH141" s="10"/>
      <c r="BI141" s="6"/>
      <c r="BJ141" s="7"/>
      <c r="BK141" s="9"/>
      <c r="BL141" s="10"/>
      <c r="BM141" s="6"/>
      <c r="BN141" s="7"/>
      <c r="BO141" s="9"/>
      <c r="BP141" s="10"/>
      <c r="BQ141" s="6"/>
      <c r="BR141" s="7"/>
      <c r="BS141" s="9"/>
      <c r="BT141" s="10"/>
      <c r="BU141" s="6"/>
      <c r="BV141" s="7"/>
      <c r="BW141" s="9"/>
      <c r="BX141" s="10"/>
      <c r="BY141" s="6"/>
      <c r="BZ141" s="7"/>
      <c r="CA141" s="9"/>
      <c r="CB141" s="10"/>
      <c r="CC141" s="6"/>
      <c r="CD141" s="7"/>
      <c r="CE141" s="9"/>
      <c r="CF141" s="14"/>
      <c r="CG141" s="6"/>
      <c r="CH141" s="7"/>
      <c r="CI141" s="9">
        <v>20.04</v>
      </c>
      <c r="CJ141" s="10">
        <v>20.62</v>
      </c>
      <c r="CK141" s="6">
        <v>18.149999999999999</v>
      </c>
      <c r="CL141" s="7">
        <v>26.99</v>
      </c>
      <c r="CM141" s="9">
        <v>32.229999999999997</v>
      </c>
      <c r="CN141" s="10">
        <v>100.06</v>
      </c>
      <c r="CO141" s="6">
        <v>54.54</v>
      </c>
      <c r="CP141" s="7">
        <v>45.35</v>
      </c>
      <c r="CQ141" s="9">
        <v>22.33</v>
      </c>
      <c r="CR141" s="10">
        <v>23.38</v>
      </c>
      <c r="CS141" s="6">
        <v>20.23</v>
      </c>
      <c r="CT141" s="7">
        <v>20.68</v>
      </c>
      <c r="CU141" s="9">
        <v>20</v>
      </c>
      <c r="CV141" s="10">
        <v>10.19</v>
      </c>
      <c r="CW141" s="6"/>
      <c r="CX141" s="7"/>
      <c r="CY141" s="9"/>
      <c r="CZ141" s="10"/>
      <c r="DA141" s="6"/>
      <c r="DB141" s="7"/>
      <c r="DC141" s="9"/>
      <c r="DD141" s="10"/>
      <c r="DE141" s="6"/>
      <c r="DF141" s="7"/>
      <c r="DG141" s="9"/>
      <c r="DH141" s="10"/>
      <c r="DI141" s="6"/>
      <c r="DJ141" s="7"/>
      <c r="DK141" s="9"/>
      <c r="DL141" s="10"/>
      <c r="DM141" s="6"/>
      <c r="DN141" s="7"/>
      <c r="DO141" s="9"/>
      <c r="DP141" s="10"/>
    </row>
    <row r="142" spans="1:120" ht="42.75" customHeight="1" x14ac:dyDescent="0.55000000000000004">
      <c r="A142" s="12">
        <v>139</v>
      </c>
      <c r="B142" s="9"/>
      <c r="C142" s="10"/>
      <c r="D142" s="6"/>
      <c r="E142" s="7"/>
      <c r="F142" s="9"/>
      <c r="G142" s="10"/>
      <c r="H142" s="6"/>
      <c r="I142" s="7"/>
      <c r="J142" s="9"/>
      <c r="K142" s="10"/>
      <c r="L142" s="6"/>
      <c r="M142" s="7"/>
      <c r="N142" s="9"/>
      <c r="O142" s="10"/>
      <c r="P142" s="6"/>
      <c r="Q142" s="7"/>
      <c r="R142" s="9"/>
      <c r="S142" s="10"/>
      <c r="T142" s="6"/>
      <c r="U142" s="7"/>
      <c r="V142" s="9"/>
      <c r="W142" s="10"/>
      <c r="X142" s="6"/>
      <c r="Y142" s="7"/>
      <c r="Z142" s="9"/>
      <c r="AA142" s="10"/>
      <c r="AB142" s="6"/>
      <c r="AC142" s="7"/>
      <c r="AD142" s="9"/>
      <c r="AE142" s="10"/>
      <c r="AF142" s="6"/>
      <c r="AG142" s="7"/>
      <c r="AH142" s="9"/>
      <c r="AI142" s="10"/>
      <c r="AJ142" s="6"/>
      <c r="AK142" s="7"/>
      <c r="AL142" s="9"/>
      <c r="AM142" s="10"/>
      <c r="AN142" s="6"/>
      <c r="AO142" s="7"/>
      <c r="AP142" s="9"/>
      <c r="AQ142" s="10"/>
      <c r="AR142" s="6"/>
      <c r="AS142" s="7"/>
      <c r="AT142" s="9"/>
      <c r="AU142" s="10"/>
      <c r="AV142" s="6"/>
      <c r="AW142" s="7"/>
      <c r="AX142" s="9"/>
      <c r="AY142" s="10"/>
      <c r="AZ142" s="6"/>
      <c r="BA142" s="7"/>
      <c r="BB142" s="9"/>
      <c r="BC142" s="10"/>
      <c r="BD142" s="6"/>
      <c r="BE142" s="7"/>
      <c r="BF142" s="9"/>
      <c r="BG142" s="10"/>
      <c r="BH142" s="6"/>
      <c r="BI142" s="7"/>
      <c r="BJ142" s="9"/>
      <c r="BK142" s="10"/>
      <c r="BL142" s="6"/>
      <c r="BM142" s="7"/>
      <c r="BN142" s="9"/>
      <c r="BO142" s="10"/>
      <c r="BP142" s="6"/>
      <c r="BQ142" s="7"/>
      <c r="BR142" s="9"/>
      <c r="BS142" s="10"/>
      <c r="BT142" s="6"/>
      <c r="BU142" s="7"/>
      <c r="BV142" s="9"/>
      <c r="BW142" s="10"/>
      <c r="BX142" s="6"/>
      <c r="BY142" s="7"/>
      <c r="BZ142" s="9"/>
      <c r="CA142" s="10"/>
      <c r="CB142" s="6"/>
      <c r="CC142" s="7"/>
      <c r="CD142" s="9"/>
      <c r="CE142" s="10"/>
      <c r="CF142" s="15"/>
      <c r="CG142" s="7"/>
      <c r="CH142" s="9"/>
      <c r="CI142" s="10"/>
      <c r="CJ142" s="6">
        <v>21.09</v>
      </c>
      <c r="CK142" s="7">
        <v>20.25</v>
      </c>
      <c r="CL142" s="9">
        <v>75.28</v>
      </c>
      <c r="CM142" s="10">
        <v>30.02</v>
      </c>
      <c r="CN142" s="6">
        <v>100.76</v>
      </c>
      <c r="CO142" s="7">
        <v>100.32</v>
      </c>
      <c r="CP142" s="9">
        <v>86.55</v>
      </c>
      <c r="CQ142" s="10">
        <v>25.97</v>
      </c>
      <c r="CR142" s="6">
        <v>33.4</v>
      </c>
      <c r="CS142" s="7">
        <v>21.52</v>
      </c>
      <c r="CT142" s="9">
        <v>21.53</v>
      </c>
      <c r="CU142" s="10">
        <v>20</v>
      </c>
      <c r="CV142" s="6">
        <v>0.21</v>
      </c>
      <c r="CW142" s="7"/>
      <c r="CX142" s="9"/>
      <c r="CY142" s="10"/>
      <c r="CZ142" s="6"/>
      <c r="DA142" s="7"/>
      <c r="DB142" s="9"/>
      <c r="DC142" s="10"/>
      <c r="DD142" s="6"/>
      <c r="DE142" s="7"/>
      <c r="DF142" s="9"/>
      <c r="DG142" s="10"/>
      <c r="DH142" s="6"/>
      <c r="DI142" s="7"/>
      <c r="DJ142" s="9"/>
      <c r="DK142" s="10"/>
      <c r="DL142" s="6"/>
      <c r="DM142" s="7"/>
      <c r="DN142" s="9"/>
      <c r="DO142" s="10"/>
      <c r="DP142" s="6"/>
    </row>
    <row r="143" spans="1:120" ht="42.75" customHeight="1" x14ac:dyDescent="0.55000000000000004">
      <c r="A143" s="13">
        <v>140</v>
      </c>
      <c r="B143" s="10"/>
      <c r="C143" s="6"/>
      <c r="D143" s="7"/>
      <c r="E143" s="9"/>
      <c r="F143" s="10"/>
      <c r="G143" s="6"/>
      <c r="H143" s="7"/>
      <c r="I143" s="9"/>
      <c r="J143" s="10"/>
      <c r="K143" s="6"/>
      <c r="L143" s="7"/>
      <c r="M143" s="9"/>
      <c r="N143" s="10"/>
      <c r="O143" s="6"/>
      <c r="P143" s="7"/>
      <c r="Q143" s="9"/>
      <c r="R143" s="10"/>
      <c r="S143" s="6"/>
      <c r="T143" s="7"/>
      <c r="U143" s="9"/>
      <c r="V143" s="10"/>
      <c r="W143" s="6"/>
      <c r="X143" s="7"/>
      <c r="Y143" s="9"/>
      <c r="Z143" s="10"/>
      <c r="AA143" s="6"/>
      <c r="AB143" s="7"/>
      <c r="AC143" s="9"/>
      <c r="AD143" s="10"/>
      <c r="AE143" s="6"/>
      <c r="AF143" s="7"/>
      <c r="AG143" s="9"/>
      <c r="AH143" s="10"/>
      <c r="AI143" s="6"/>
      <c r="AJ143" s="7"/>
      <c r="AK143" s="9"/>
      <c r="AL143" s="10"/>
      <c r="AM143" s="6"/>
      <c r="AN143" s="7"/>
      <c r="AO143" s="9"/>
      <c r="AP143" s="10"/>
      <c r="AQ143" s="6"/>
      <c r="AR143" s="7"/>
      <c r="AS143" s="9"/>
      <c r="AT143" s="10"/>
      <c r="AU143" s="6"/>
      <c r="AV143" s="7"/>
      <c r="AW143" s="9"/>
      <c r="AX143" s="10"/>
      <c r="AY143" s="6"/>
      <c r="AZ143" s="7"/>
      <c r="BA143" s="9"/>
      <c r="BB143" s="10"/>
      <c r="BC143" s="6"/>
      <c r="BD143" s="7"/>
      <c r="BE143" s="9"/>
      <c r="BF143" s="10"/>
      <c r="BG143" s="6"/>
      <c r="BH143" s="7"/>
      <c r="BI143" s="9"/>
      <c r="BJ143" s="10"/>
      <c r="BK143" s="6"/>
      <c r="BL143" s="7"/>
      <c r="BM143" s="9"/>
      <c r="BN143" s="10"/>
      <c r="BO143" s="6"/>
      <c r="BP143" s="7"/>
      <c r="BQ143" s="9"/>
      <c r="BR143" s="10"/>
      <c r="BS143" s="6"/>
      <c r="BT143" s="7"/>
      <c r="BU143" s="9"/>
      <c r="BV143" s="10"/>
      <c r="BW143" s="6"/>
      <c r="BX143" s="7"/>
      <c r="BY143" s="9"/>
      <c r="BZ143" s="10"/>
      <c r="CA143" s="6"/>
      <c r="CB143" s="7"/>
      <c r="CC143" s="9"/>
      <c r="CD143" s="10"/>
      <c r="CE143" s="6"/>
      <c r="CF143" s="12"/>
      <c r="CG143" s="9"/>
      <c r="CH143" s="10"/>
      <c r="CI143" s="6"/>
      <c r="CJ143" s="7">
        <v>13.37</v>
      </c>
      <c r="CK143" s="9">
        <v>16.29</v>
      </c>
      <c r="CL143" s="10">
        <v>20.51</v>
      </c>
      <c r="CM143" s="6">
        <v>20.18</v>
      </c>
      <c r="CN143" s="7">
        <v>40.11</v>
      </c>
      <c r="CO143" s="9">
        <v>40.520000000000003</v>
      </c>
      <c r="CP143" s="10">
        <v>101.58</v>
      </c>
      <c r="CQ143" s="6">
        <v>45.68</v>
      </c>
      <c r="CR143" s="7">
        <v>24.13</v>
      </c>
      <c r="CS143" s="9">
        <v>20.440000000000001</v>
      </c>
      <c r="CT143" s="10">
        <v>23.22</v>
      </c>
      <c r="CU143" s="6">
        <v>20.239999999999998</v>
      </c>
      <c r="CV143" s="7">
        <v>20</v>
      </c>
      <c r="CW143" s="9">
        <v>10</v>
      </c>
      <c r="CX143" s="10">
        <v>0.01</v>
      </c>
      <c r="CY143" s="6"/>
      <c r="CZ143" s="7"/>
      <c r="DA143" s="9"/>
      <c r="DB143" s="10"/>
      <c r="DC143" s="6"/>
      <c r="DD143" s="7"/>
      <c r="DE143" s="9"/>
      <c r="DF143" s="10"/>
      <c r="DG143" s="6"/>
      <c r="DH143" s="7"/>
      <c r="DI143" s="9"/>
      <c r="DJ143" s="10"/>
      <c r="DK143" s="6"/>
      <c r="DL143" s="7"/>
      <c r="DM143" s="9"/>
      <c r="DN143" s="10"/>
      <c r="DO143" s="6"/>
      <c r="DP143" s="7"/>
    </row>
    <row r="144" spans="1:120" ht="42.75" customHeight="1" x14ac:dyDescent="0.55000000000000004">
      <c r="A144" s="14">
        <v>141</v>
      </c>
      <c r="B144" s="6"/>
      <c r="C144" s="7"/>
      <c r="D144" s="9"/>
      <c r="E144" s="10"/>
      <c r="F144" s="6"/>
      <c r="G144" s="7"/>
      <c r="H144" s="9"/>
      <c r="I144" s="10"/>
      <c r="J144" s="6"/>
      <c r="K144" s="7"/>
      <c r="L144" s="9"/>
      <c r="M144" s="10"/>
      <c r="N144" s="6"/>
      <c r="O144" s="7"/>
      <c r="P144" s="9"/>
      <c r="Q144" s="10"/>
      <c r="R144" s="6"/>
      <c r="S144" s="7"/>
      <c r="T144" s="9"/>
      <c r="U144" s="10"/>
      <c r="V144" s="6"/>
      <c r="W144" s="7"/>
      <c r="X144" s="9"/>
      <c r="Y144" s="10"/>
      <c r="Z144" s="6"/>
      <c r="AA144" s="7"/>
      <c r="AB144" s="9"/>
      <c r="AC144" s="10"/>
      <c r="AD144" s="6"/>
      <c r="AE144" s="7"/>
      <c r="AF144" s="9"/>
      <c r="AG144" s="10"/>
      <c r="AH144" s="6"/>
      <c r="AI144" s="7"/>
      <c r="AJ144" s="9"/>
      <c r="AK144" s="10"/>
      <c r="AL144" s="6"/>
      <c r="AM144" s="7"/>
      <c r="AN144" s="9"/>
      <c r="AO144" s="10"/>
      <c r="AP144" s="6"/>
      <c r="AQ144" s="7"/>
      <c r="AR144" s="9"/>
      <c r="AS144" s="10"/>
      <c r="AT144" s="6"/>
      <c r="AU144" s="7"/>
      <c r="AV144" s="9"/>
      <c r="AW144" s="10"/>
      <c r="AX144" s="6"/>
      <c r="AY144" s="7"/>
      <c r="AZ144" s="9"/>
      <c r="BA144" s="10"/>
      <c r="BB144" s="6"/>
      <c r="BC144" s="7"/>
      <c r="BD144" s="9"/>
      <c r="BE144" s="10"/>
      <c r="BF144" s="6"/>
      <c r="BG144" s="7"/>
      <c r="BH144" s="9"/>
      <c r="BI144" s="10"/>
      <c r="BJ144" s="6"/>
      <c r="BK144" s="7"/>
      <c r="BL144" s="9"/>
      <c r="BM144" s="10"/>
      <c r="BN144" s="6"/>
      <c r="BO144" s="7"/>
      <c r="BP144" s="9"/>
      <c r="BQ144" s="10"/>
      <c r="BR144" s="6"/>
      <c r="BS144" s="7"/>
      <c r="BT144" s="9"/>
      <c r="BU144" s="10"/>
      <c r="BV144" s="6"/>
      <c r="BW144" s="7"/>
      <c r="BX144" s="9"/>
      <c r="BY144" s="10"/>
      <c r="BZ144" s="6"/>
      <c r="CA144" s="7"/>
      <c r="CB144" s="9"/>
      <c r="CC144" s="10"/>
      <c r="CD144" s="6"/>
      <c r="CE144" s="7"/>
      <c r="CF144" s="13"/>
      <c r="CG144" s="10"/>
      <c r="CH144" s="6"/>
      <c r="CI144" s="7"/>
      <c r="CJ144" s="9">
        <v>20.010000000000002</v>
      </c>
      <c r="CK144" s="10">
        <v>18.350000000000001</v>
      </c>
      <c r="CL144" s="6">
        <v>30.24</v>
      </c>
      <c r="CM144" s="7">
        <v>21.1</v>
      </c>
      <c r="CN144" s="9">
        <v>120.13</v>
      </c>
      <c r="CO144" s="10">
        <v>58.68</v>
      </c>
      <c r="CP144" s="6">
        <v>102.45</v>
      </c>
      <c r="CQ144" s="7">
        <v>70.09</v>
      </c>
      <c r="CR144" s="9">
        <v>72.06</v>
      </c>
      <c r="CS144" s="10">
        <v>30.09</v>
      </c>
      <c r="CT144" s="6">
        <v>30.61</v>
      </c>
      <c r="CU144" s="7">
        <v>20.34</v>
      </c>
      <c r="CV144" s="9">
        <v>20.010000000000002</v>
      </c>
      <c r="CW144" s="10">
        <v>11.61</v>
      </c>
      <c r="CX144" s="6">
        <v>0.01</v>
      </c>
      <c r="CY144" s="7"/>
      <c r="CZ144" s="9"/>
      <c r="DA144" s="10"/>
      <c r="DB144" s="6"/>
      <c r="DC144" s="7"/>
      <c r="DD144" s="9"/>
      <c r="DE144" s="10"/>
      <c r="DF144" s="6"/>
      <c r="DG144" s="7"/>
      <c r="DH144" s="9"/>
      <c r="DI144" s="10"/>
      <c r="DJ144" s="6"/>
      <c r="DK144" s="7"/>
      <c r="DL144" s="9"/>
      <c r="DM144" s="10"/>
      <c r="DN144" s="6"/>
      <c r="DO144" s="7"/>
      <c r="DP144" s="9"/>
    </row>
    <row r="145" spans="1:120" ht="42.75" customHeight="1" x14ac:dyDescent="0.55000000000000004">
      <c r="A145" s="15">
        <v>142</v>
      </c>
      <c r="B145" s="7"/>
      <c r="C145" s="9"/>
      <c r="D145" s="10"/>
      <c r="E145" s="6"/>
      <c r="F145" s="7"/>
      <c r="G145" s="9"/>
      <c r="H145" s="10"/>
      <c r="I145" s="6"/>
      <c r="J145" s="7"/>
      <c r="K145" s="9"/>
      <c r="L145" s="10"/>
      <c r="M145" s="6"/>
      <c r="N145" s="7"/>
      <c r="O145" s="9"/>
      <c r="P145" s="10"/>
      <c r="Q145" s="6"/>
      <c r="R145" s="7"/>
      <c r="S145" s="9"/>
      <c r="T145" s="10"/>
      <c r="U145" s="6"/>
      <c r="V145" s="7"/>
      <c r="W145" s="9"/>
      <c r="X145" s="10"/>
      <c r="Y145" s="6"/>
      <c r="Z145" s="7"/>
      <c r="AA145" s="9"/>
      <c r="AB145" s="10"/>
      <c r="AC145" s="6"/>
      <c r="AD145" s="7"/>
      <c r="AE145" s="9"/>
      <c r="AF145" s="10"/>
      <c r="AG145" s="6"/>
      <c r="AH145" s="7"/>
      <c r="AI145" s="9"/>
      <c r="AJ145" s="10"/>
      <c r="AK145" s="6"/>
      <c r="AL145" s="7"/>
      <c r="AM145" s="9"/>
      <c r="AN145" s="10"/>
      <c r="AO145" s="6"/>
      <c r="AP145" s="7"/>
      <c r="AQ145" s="9"/>
      <c r="AR145" s="10"/>
      <c r="AS145" s="6"/>
      <c r="AT145" s="7"/>
      <c r="AU145" s="9"/>
      <c r="AV145" s="10"/>
      <c r="AW145" s="6"/>
      <c r="AX145" s="7"/>
      <c r="AY145" s="9"/>
      <c r="AZ145" s="10"/>
      <c r="BA145" s="6"/>
      <c r="BB145" s="7"/>
      <c r="BC145" s="9"/>
      <c r="BD145" s="10"/>
      <c r="BE145" s="6"/>
      <c r="BF145" s="7"/>
      <c r="BG145" s="9"/>
      <c r="BH145" s="10"/>
      <c r="BI145" s="6"/>
      <c r="BJ145" s="7"/>
      <c r="BK145" s="9"/>
      <c r="BL145" s="10"/>
      <c r="BM145" s="6"/>
      <c r="BN145" s="7"/>
      <c r="BO145" s="9"/>
      <c r="BP145" s="10"/>
      <c r="BQ145" s="6"/>
      <c r="BR145" s="7"/>
      <c r="BS145" s="9"/>
      <c r="BT145" s="10"/>
      <c r="BU145" s="6"/>
      <c r="BV145" s="7"/>
      <c r="BW145" s="9"/>
      <c r="BX145" s="10"/>
      <c r="BY145" s="6"/>
      <c r="BZ145" s="7"/>
      <c r="CA145" s="9"/>
      <c r="CB145" s="10"/>
      <c r="CC145" s="6"/>
      <c r="CD145" s="7"/>
      <c r="CE145" s="9"/>
      <c r="CF145" s="14"/>
      <c r="CG145" s="6"/>
      <c r="CH145" s="7"/>
      <c r="CI145" s="9"/>
      <c r="CJ145" s="10">
        <v>11.86</v>
      </c>
      <c r="CK145" s="6">
        <v>13.08</v>
      </c>
      <c r="CL145" s="7">
        <v>20.12</v>
      </c>
      <c r="CM145" s="9">
        <v>20.170000000000002</v>
      </c>
      <c r="CN145" s="10">
        <v>23.53</v>
      </c>
      <c r="CO145" s="6">
        <v>32.479999999999997</v>
      </c>
      <c r="CP145" s="7">
        <v>117.04</v>
      </c>
      <c r="CQ145" s="9">
        <v>101.54</v>
      </c>
      <c r="CR145" s="10">
        <v>60.35</v>
      </c>
      <c r="CS145" s="6">
        <v>30.28</v>
      </c>
      <c r="CT145" s="7">
        <v>30.83</v>
      </c>
      <c r="CU145" s="9">
        <v>20.66</v>
      </c>
      <c r="CV145" s="10">
        <v>20.47</v>
      </c>
      <c r="CW145" s="6">
        <v>12.12</v>
      </c>
      <c r="CX145" s="7">
        <v>2.31</v>
      </c>
      <c r="CY145" s="9"/>
      <c r="CZ145" s="10"/>
      <c r="DA145" s="6"/>
      <c r="DB145" s="7"/>
      <c r="DC145" s="9"/>
      <c r="DD145" s="10"/>
      <c r="DE145" s="6"/>
      <c r="DF145" s="7"/>
      <c r="DG145" s="9"/>
      <c r="DH145" s="10"/>
      <c r="DI145" s="6"/>
      <c r="DJ145" s="7"/>
      <c r="DK145" s="9"/>
      <c r="DL145" s="10"/>
      <c r="DM145" s="6"/>
      <c r="DN145" s="7"/>
      <c r="DO145" s="9"/>
      <c r="DP145" s="10"/>
    </row>
    <row r="146" spans="1:120" ht="42.75" customHeight="1" x14ac:dyDescent="0.55000000000000004">
      <c r="A146" s="12">
        <v>143</v>
      </c>
      <c r="B146" s="9"/>
      <c r="C146" s="10"/>
      <c r="D146" s="6"/>
      <c r="E146" s="7"/>
      <c r="F146" s="9"/>
      <c r="G146" s="10"/>
      <c r="H146" s="6"/>
      <c r="I146" s="7"/>
      <c r="J146" s="9"/>
      <c r="K146" s="10"/>
      <c r="L146" s="6"/>
      <c r="M146" s="7"/>
      <c r="N146" s="9"/>
      <c r="O146" s="10"/>
      <c r="P146" s="6"/>
      <c r="Q146" s="7"/>
      <c r="R146" s="9"/>
      <c r="S146" s="10"/>
      <c r="T146" s="6"/>
      <c r="U146" s="7"/>
      <c r="V146" s="9"/>
      <c r="W146" s="10"/>
      <c r="X146" s="6"/>
      <c r="Y146" s="7"/>
      <c r="Z146" s="9"/>
      <c r="AA146" s="10"/>
      <c r="AB146" s="6"/>
      <c r="AC146" s="7"/>
      <c r="AD146" s="9"/>
      <c r="AE146" s="10"/>
      <c r="AF146" s="6"/>
      <c r="AG146" s="7"/>
      <c r="AH146" s="9"/>
      <c r="AI146" s="10"/>
      <c r="AJ146" s="6"/>
      <c r="AK146" s="7"/>
      <c r="AL146" s="9"/>
      <c r="AM146" s="10"/>
      <c r="AN146" s="6"/>
      <c r="AO146" s="7"/>
      <c r="AP146" s="9"/>
      <c r="AQ146" s="10"/>
      <c r="AR146" s="6"/>
      <c r="AS146" s="7"/>
      <c r="AT146" s="9"/>
      <c r="AU146" s="10"/>
      <c r="AV146" s="6"/>
      <c r="AW146" s="7"/>
      <c r="AX146" s="9"/>
      <c r="AY146" s="10"/>
      <c r="AZ146" s="6"/>
      <c r="BA146" s="7"/>
      <c r="BB146" s="9"/>
      <c r="BC146" s="10"/>
      <c r="BD146" s="6"/>
      <c r="BE146" s="7"/>
      <c r="BF146" s="9"/>
      <c r="BG146" s="10"/>
      <c r="BH146" s="6"/>
      <c r="BI146" s="7"/>
      <c r="BJ146" s="9"/>
      <c r="BK146" s="10"/>
      <c r="BL146" s="6"/>
      <c r="BM146" s="7"/>
      <c r="BN146" s="9"/>
      <c r="BO146" s="10"/>
      <c r="BP146" s="6"/>
      <c r="BQ146" s="7"/>
      <c r="BR146" s="9"/>
      <c r="BS146" s="10"/>
      <c r="BT146" s="6"/>
      <c r="BU146" s="7"/>
      <c r="BV146" s="9"/>
      <c r="BW146" s="10"/>
      <c r="BX146" s="6"/>
      <c r="BY146" s="7"/>
      <c r="BZ146" s="9"/>
      <c r="CA146" s="10"/>
      <c r="CB146" s="6"/>
      <c r="CC146" s="7"/>
      <c r="CD146" s="9"/>
      <c r="CE146" s="10"/>
      <c r="CF146" s="15"/>
      <c r="CG146" s="7"/>
      <c r="CH146" s="9"/>
      <c r="CI146" s="10"/>
      <c r="CJ146" s="6"/>
      <c r="CK146" s="7">
        <v>12.82</v>
      </c>
      <c r="CL146" s="9">
        <v>20.54</v>
      </c>
      <c r="CM146" s="10">
        <v>20.239999999999998</v>
      </c>
      <c r="CN146" s="6">
        <v>23.92</v>
      </c>
      <c r="CO146" s="7">
        <v>23.97</v>
      </c>
      <c r="CP146" s="9">
        <v>110.23</v>
      </c>
      <c r="CQ146" s="10">
        <v>110.01</v>
      </c>
      <c r="CR146" s="6">
        <v>88.63</v>
      </c>
      <c r="CS146" s="7">
        <v>34.74</v>
      </c>
      <c r="CT146" s="9">
        <v>58.74</v>
      </c>
      <c r="CU146" s="10">
        <v>20.62</v>
      </c>
      <c r="CV146" s="6">
        <v>20.420000000000002</v>
      </c>
      <c r="CW146" s="7">
        <v>13.42</v>
      </c>
      <c r="CX146" s="9">
        <v>0.03</v>
      </c>
      <c r="CY146" s="10">
        <v>0.01</v>
      </c>
      <c r="CZ146" s="6"/>
      <c r="DA146" s="7"/>
      <c r="DB146" s="9"/>
      <c r="DC146" s="10"/>
      <c r="DD146" s="6"/>
      <c r="DE146" s="7"/>
      <c r="DF146" s="9"/>
      <c r="DG146" s="10"/>
      <c r="DH146" s="6"/>
      <c r="DI146" s="7"/>
      <c r="DJ146" s="9"/>
      <c r="DK146" s="10"/>
      <c r="DL146" s="6"/>
      <c r="DM146" s="7"/>
      <c r="DN146" s="9"/>
      <c r="DO146" s="10"/>
      <c r="DP146" s="6"/>
    </row>
    <row r="147" spans="1:120" ht="42.75" customHeight="1" x14ac:dyDescent="0.55000000000000004">
      <c r="A147" s="13">
        <v>144</v>
      </c>
      <c r="B147" s="10"/>
      <c r="C147" s="6"/>
      <c r="D147" s="7"/>
      <c r="E147" s="9"/>
      <c r="F147" s="10"/>
      <c r="G147" s="6"/>
      <c r="H147" s="7"/>
      <c r="I147" s="9"/>
      <c r="J147" s="10"/>
      <c r="K147" s="6"/>
      <c r="L147" s="7"/>
      <c r="M147" s="9"/>
      <c r="N147" s="10"/>
      <c r="O147" s="6"/>
      <c r="P147" s="7"/>
      <c r="Q147" s="9"/>
      <c r="R147" s="10"/>
      <c r="S147" s="6"/>
      <c r="T147" s="7"/>
      <c r="U147" s="9"/>
      <c r="V147" s="10"/>
      <c r="W147" s="6"/>
      <c r="X147" s="7"/>
      <c r="Y147" s="9"/>
      <c r="Z147" s="10"/>
      <c r="AA147" s="6"/>
      <c r="AB147" s="7"/>
      <c r="AC147" s="9"/>
      <c r="AD147" s="10"/>
      <c r="AE147" s="6"/>
      <c r="AF147" s="7"/>
      <c r="AG147" s="9"/>
      <c r="AH147" s="10"/>
      <c r="AI147" s="6"/>
      <c r="AJ147" s="7"/>
      <c r="AK147" s="9"/>
      <c r="AL147" s="10"/>
      <c r="AM147" s="6"/>
      <c r="AN147" s="7"/>
      <c r="AO147" s="9"/>
      <c r="AP147" s="10"/>
      <c r="AQ147" s="6"/>
      <c r="AR147" s="7"/>
      <c r="AS147" s="9"/>
      <c r="AT147" s="10"/>
      <c r="AU147" s="6"/>
      <c r="AV147" s="7"/>
      <c r="AW147" s="9"/>
      <c r="AX147" s="10"/>
      <c r="AY147" s="6"/>
      <c r="AZ147" s="7"/>
      <c r="BA147" s="9"/>
      <c r="BB147" s="10"/>
      <c r="BC147" s="6"/>
      <c r="BD147" s="7"/>
      <c r="BE147" s="9"/>
      <c r="BF147" s="10"/>
      <c r="BG147" s="6"/>
      <c r="BH147" s="7"/>
      <c r="BI147" s="9"/>
      <c r="BJ147" s="10"/>
      <c r="BK147" s="6"/>
      <c r="BL147" s="7"/>
      <c r="BM147" s="9"/>
      <c r="BN147" s="10"/>
      <c r="BO147" s="6"/>
      <c r="BP147" s="7"/>
      <c r="BQ147" s="9"/>
      <c r="BR147" s="10"/>
      <c r="BS147" s="6"/>
      <c r="BT147" s="7"/>
      <c r="BU147" s="9"/>
      <c r="BV147" s="10"/>
      <c r="BW147" s="6"/>
      <c r="BX147" s="7"/>
      <c r="BY147" s="9"/>
      <c r="BZ147" s="10"/>
      <c r="CA147" s="6"/>
      <c r="CB147" s="7"/>
      <c r="CC147" s="9"/>
      <c r="CD147" s="10"/>
      <c r="CE147" s="6"/>
      <c r="CF147" s="12"/>
      <c r="CG147" s="9"/>
      <c r="CH147" s="10"/>
      <c r="CI147" s="6"/>
      <c r="CJ147" s="7"/>
      <c r="CK147" s="9">
        <v>10.69</v>
      </c>
      <c r="CL147" s="10">
        <v>15</v>
      </c>
      <c r="CM147" s="6">
        <v>17.41</v>
      </c>
      <c r="CN147" s="7">
        <v>21.05</v>
      </c>
      <c r="CO147" s="9">
        <v>21.38</v>
      </c>
      <c r="CP147" s="10">
        <v>49.58</v>
      </c>
      <c r="CQ147" s="6">
        <v>41.86</v>
      </c>
      <c r="CR147" s="7">
        <v>100.23</v>
      </c>
      <c r="CS147" s="9">
        <v>41.86</v>
      </c>
      <c r="CT147" s="10">
        <v>60.08</v>
      </c>
      <c r="CU147" s="6">
        <v>21.02</v>
      </c>
      <c r="CV147" s="7">
        <v>21.65</v>
      </c>
      <c r="CW147" s="9">
        <v>16.170000000000002</v>
      </c>
      <c r="CX147" s="10">
        <v>10.55</v>
      </c>
      <c r="CY147" s="6">
        <v>10</v>
      </c>
      <c r="CZ147" s="7"/>
      <c r="DA147" s="9"/>
      <c r="DB147" s="10"/>
      <c r="DC147" s="6"/>
      <c r="DD147" s="7"/>
      <c r="DE147" s="9"/>
      <c r="DF147" s="10"/>
      <c r="DG147" s="6"/>
      <c r="DH147" s="7"/>
      <c r="DI147" s="9"/>
      <c r="DJ147" s="10"/>
      <c r="DK147" s="6"/>
      <c r="DL147" s="7"/>
      <c r="DM147" s="9"/>
      <c r="DN147" s="10"/>
      <c r="DO147" s="6"/>
      <c r="DP147" s="7"/>
    </row>
    <row r="148" spans="1:120" ht="42.75" customHeight="1" x14ac:dyDescent="0.55000000000000004">
      <c r="A148" s="14">
        <v>145</v>
      </c>
      <c r="B148" s="6"/>
      <c r="C148" s="7"/>
      <c r="D148" s="9"/>
      <c r="E148" s="10"/>
      <c r="F148" s="6"/>
      <c r="G148" s="7"/>
      <c r="H148" s="9"/>
      <c r="I148" s="10"/>
      <c r="J148" s="6"/>
      <c r="K148" s="7"/>
      <c r="L148" s="9"/>
      <c r="M148" s="10"/>
      <c r="N148" s="6"/>
      <c r="O148" s="7"/>
      <c r="P148" s="9"/>
      <c r="Q148" s="10"/>
      <c r="R148" s="6"/>
      <c r="S148" s="7"/>
      <c r="T148" s="9"/>
      <c r="U148" s="10"/>
      <c r="V148" s="6"/>
      <c r="W148" s="7"/>
      <c r="X148" s="9"/>
      <c r="Y148" s="10"/>
      <c r="Z148" s="6"/>
      <c r="AA148" s="7"/>
      <c r="AB148" s="9"/>
      <c r="AC148" s="10"/>
      <c r="AD148" s="6"/>
      <c r="AE148" s="7"/>
      <c r="AF148" s="9"/>
      <c r="AG148" s="10"/>
      <c r="AH148" s="6"/>
      <c r="AI148" s="7"/>
      <c r="AJ148" s="9"/>
      <c r="AK148" s="10"/>
      <c r="AL148" s="6"/>
      <c r="AM148" s="7"/>
      <c r="AN148" s="9"/>
      <c r="AO148" s="10"/>
      <c r="AP148" s="6"/>
      <c r="AQ148" s="7"/>
      <c r="AR148" s="9"/>
      <c r="AS148" s="10"/>
      <c r="AT148" s="6"/>
      <c r="AU148" s="7"/>
      <c r="AV148" s="9"/>
      <c r="AW148" s="10"/>
      <c r="AX148" s="6"/>
      <c r="AY148" s="7"/>
      <c r="AZ148" s="9"/>
      <c r="BA148" s="10"/>
      <c r="BB148" s="6"/>
      <c r="BC148" s="7"/>
      <c r="BD148" s="9"/>
      <c r="BE148" s="10"/>
      <c r="BF148" s="6"/>
      <c r="BG148" s="7"/>
      <c r="BH148" s="9"/>
      <c r="BI148" s="10"/>
      <c r="BJ148" s="6"/>
      <c r="BK148" s="7"/>
      <c r="BL148" s="9"/>
      <c r="BM148" s="10"/>
      <c r="BN148" s="6"/>
      <c r="BO148" s="7"/>
      <c r="BP148" s="9"/>
      <c r="BQ148" s="10"/>
      <c r="BR148" s="6"/>
      <c r="BS148" s="7"/>
      <c r="BT148" s="9"/>
      <c r="BU148" s="10"/>
      <c r="BV148" s="6"/>
      <c r="BW148" s="7"/>
      <c r="BX148" s="9"/>
      <c r="BY148" s="10"/>
      <c r="BZ148" s="6"/>
      <c r="CA148" s="7"/>
      <c r="CB148" s="9"/>
      <c r="CC148" s="10"/>
      <c r="CD148" s="6"/>
      <c r="CE148" s="7"/>
      <c r="CF148" s="13"/>
      <c r="CG148" s="10"/>
      <c r="CH148" s="6"/>
      <c r="CI148" s="7"/>
      <c r="CJ148" s="9"/>
      <c r="CK148" s="10"/>
      <c r="CL148" s="6">
        <v>14.93</v>
      </c>
      <c r="CM148" s="7">
        <v>16.61</v>
      </c>
      <c r="CN148" s="9">
        <v>26.19</v>
      </c>
      <c r="CO148" s="10">
        <v>21.31</v>
      </c>
      <c r="CP148" s="6">
        <v>120.03</v>
      </c>
      <c r="CQ148" s="7">
        <v>42.26</v>
      </c>
      <c r="CR148" s="9">
        <v>100.06</v>
      </c>
      <c r="CS148" s="10">
        <v>93.69</v>
      </c>
      <c r="CT148" s="6">
        <v>63.97</v>
      </c>
      <c r="CU148" s="7">
        <v>31.53</v>
      </c>
      <c r="CV148" s="9">
        <v>23.13</v>
      </c>
      <c r="CW148" s="10">
        <v>20.02</v>
      </c>
      <c r="CX148" s="6">
        <v>10.09</v>
      </c>
      <c r="CY148" s="7">
        <v>10.02</v>
      </c>
      <c r="CZ148" s="9"/>
      <c r="DA148" s="10"/>
      <c r="DB148" s="6"/>
      <c r="DC148" s="7"/>
      <c r="DD148" s="9"/>
      <c r="DE148" s="10"/>
      <c r="DF148" s="6"/>
      <c r="DG148" s="7"/>
      <c r="DH148" s="9"/>
      <c r="DI148" s="10"/>
      <c r="DJ148" s="6"/>
      <c r="DK148" s="7"/>
      <c r="DL148" s="9"/>
      <c r="DM148" s="10"/>
      <c r="DN148" s="6"/>
      <c r="DO148" s="7"/>
      <c r="DP148" s="9"/>
    </row>
    <row r="149" spans="1:120" ht="42.75" customHeight="1" x14ac:dyDescent="0.55000000000000004">
      <c r="A149" s="15">
        <v>146</v>
      </c>
      <c r="B149" s="7"/>
      <c r="C149" s="9"/>
      <c r="D149" s="10"/>
      <c r="E149" s="6"/>
      <c r="F149" s="7"/>
      <c r="G149" s="9"/>
      <c r="H149" s="10"/>
      <c r="I149" s="6"/>
      <c r="J149" s="7"/>
      <c r="K149" s="9"/>
      <c r="L149" s="10"/>
      <c r="M149" s="6"/>
      <c r="N149" s="7"/>
      <c r="O149" s="9"/>
      <c r="P149" s="10"/>
      <c r="Q149" s="6"/>
      <c r="R149" s="7"/>
      <c r="S149" s="9"/>
      <c r="T149" s="10"/>
      <c r="U149" s="6"/>
      <c r="V149" s="7"/>
      <c r="W149" s="9"/>
      <c r="X149" s="10"/>
      <c r="Y149" s="6"/>
      <c r="Z149" s="7"/>
      <c r="AA149" s="9"/>
      <c r="AB149" s="10"/>
      <c r="AC149" s="6"/>
      <c r="AD149" s="7"/>
      <c r="AE149" s="9"/>
      <c r="AF149" s="10"/>
      <c r="AG149" s="6"/>
      <c r="AH149" s="7"/>
      <c r="AI149" s="9"/>
      <c r="AJ149" s="10"/>
      <c r="AK149" s="6"/>
      <c r="AL149" s="7"/>
      <c r="AM149" s="9"/>
      <c r="AN149" s="10"/>
      <c r="AO149" s="6"/>
      <c r="AP149" s="7"/>
      <c r="AQ149" s="9"/>
      <c r="AR149" s="10"/>
      <c r="AS149" s="6"/>
      <c r="AT149" s="7"/>
      <c r="AU149" s="9"/>
      <c r="AV149" s="10"/>
      <c r="AW149" s="6"/>
      <c r="AX149" s="7"/>
      <c r="AY149" s="9"/>
      <c r="AZ149" s="10"/>
      <c r="BA149" s="6"/>
      <c r="BB149" s="7"/>
      <c r="BC149" s="9"/>
      <c r="BD149" s="10"/>
      <c r="BE149" s="6"/>
      <c r="BF149" s="7"/>
      <c r="BG149" s="9"/>
      <c r="BH149" s="10"/>
      <c r="BI149" s="6"/>
      <c r="BJ149" s="7"/>
      <c r="BK149" s="9"/>
      <c r="BL149" s="10"/>
      <c r="BM149" s="6"/>
      <c r="BN149" s="7"/>
      <c r="BO149" s="9"/>
      <c r="BP149" s="10"/>
      <c r="BQ149" s="6"/>
      <c r="BR149" s="7"/>
      <c r="BS149" s="9"/>
      <c r="BT149" s="10"/>
      <c r="BU149" s="6"/>
      <c r="BV149" s="7"/>
      <c r="BW149" s="9"/>
      <c r="BX149" s="10"/>
      <c r="BY149" s="6"/>
      <c r="BZ149" s="7"/>
      <c r="CA149" s="9"/>
      <c r="CB149" s="10"/>
      <c r="CC149" s="6"/>
      <c r="CD149" s="7"/>
      <c r="CE149" s="9"/>
      <c r="CF149" s="14"/>
      <c r="CG149" s="6"/>
      <c r="CH149" s="7"/>
      <c r="CI149" s="9"/>
      <c r="CJ149" s="10"/>
      <c r="CK149" s="6"/>
      <c r="CL149" s="7"/>
      <c r="CM149" s="9">
        <v>20.170000000000002</v>
      </c>
      <c r="CN149" s="10">
        <v>20.65</v>
      </c>
      <c r="CO149" s="6">
        <v>20.22</v>
      </c>
      <c r="CP149" s="7">
        <v>23.81</v>
      </c>
      <c r="CQ149" s="9">
        <v>30.01</v>
      </c>
      <c r="CR149" s="10">
        <v>80.47</v>
      </c>
      <c r="CS149" s="6">
        <v>36.53</v>
      </c>
      <c r="CT149" s="7">
        <v>82.12</v>
      </c>
      <c r="CU149" s="9">
        <v>31.46</v>
      </c>
      <c r="CV149" s="10">
        <v>27.46</v>
      </c>
      <c r="CW149" s="6">
        <v>21.15</v>
      </c>
      <c r="CX149" s="7">
        <v>15.08</v>
      </c>
      <c r="CY149" s="9">
        <v>11.07</v>
      </c>
      <c r="CZ149" s="10"/>
      <c r="DA149" s="6"/>
      <c r="DB149" s="7"/>
      <c r="DC149" s="9"/>
      <c r="DD149" s="10"/>
      <c r="DE149" s="6"/>
      <c r="DF149" s="7"/>
      <c r="DG149" s="9"/>
      <c r="DH149" s="10"/>
      <c r="DI149" s="6"/>
      <c r="DJ149" s="7"/>
      <c r="DK149" s="9"/>
      <c r="DL149" s="10"/>
      <c r="DM149" s="6"/>
      <c r="DN149" s="7"/>
      <c r="DO149" s="9"/>
      <c r="DP149" s="10"/>
    </row>
    <row r="150" spans="1:120" ht="42.75" customHeight="1" x14ac:dyDescent="0.55000000000000004">
      <c r="A150" s="12">
        <v>147</v>
      </c>
      <c r="B150" s="9"/>
      <c r="C150" s="10"/>
      <c r="D150" s="6"/>
      <c r="E150" s="7"/>
      <c r="F150" s="9"/>
      <c r="G150" s="10"/>
      <c r="H150" s="6"/>
      <c r="I150" s="7"/>
      <c r="J150" s="9"/>
      <c r="K150" s="10"/>
      <c r="L150" s="6"/>
      <c r="M150" s="7"/>
      <c r="N150" s="9"/>
      <c r="O150" s="10"/>
      <c r="P150" s="6"/>
      <c r="Q150" s="7"/>
      <c r="R150" s="9"/>
      <c r="S150" s="10"/>
      <c r="T150" s="6"/>
      <c r="U150" s="7"/>
      <c r="V150" s="9"/>
      <c r="W150" s="10"/>
      <c r="X150" s="6"/>
      <c r="Y150" s="7"/>
      <c r="Z150" s="9"/>
      <c r="AA150" s="10"/>
      <c r="AB150" s="6"/>
      <c r="AC150" s="7"/>
      <c r="AD150" s="9"/>
      <c r="AE150" s="10"/>
      <c r="AF150" s="6"/>
      <c r="AG150" s="7"/>
      <c r="AH150" s="9"/>
      <c r="AI150" s="10"/>
      <c r="AJ150" s="6"/>
      <c r="AK150" s="7"/>
      <c r="AL150" s="9"/>
      <c r="AM150" s="10"/>
      <c r="AN150" s="6"/>
      <c r="AO150" s="7"/>
      <c r="AP150" s="9"/>
      <c r="AQ150" s="10"/>
      <c r="AR150" s="6"/>
      <c r="AS150" s="7"/>
      <c r="AT150" s="9"/>
      <c r="AU150" s="10"/>
      <c r="AV150" s="6"/>
      <c r="AW150" s="7"/>
      <c r="AX150" s="9"/>
      <c r="AY150" s="10"/>
      <c r="AZ150" s="6"/>
      <c r="BA150" s="7"/>
      <c r="BB150" s="9"/>
      <c r="BC150" s="10"/>
      <c r="BD150" s="6"/>
      <c r="BE150" s="7"/>
      <c r="BF150" s="9"/>
      <c r="BG150" s="10"/>
      <c r="BH150" s="6"/>
      <c r="BI150" s="7"/>
      <c r="BJ150" s="9"/>
      <c r="BK150" s="10"/>
      <c r="BL150" s="6"/>
      <c r="BM150" s="7"/>
      <c r="BN150" s="9"/>
      <c r="BO150" s="10"/>
      <c r="BP150" s="6"/>
      <c r="BQ150" s="7"/>
      <c r="BR150" s="9"/>
      <c r="BS150" s="10"/>
      <c r="BT150" s="6"/>
      <c r="BU150" s="7"/>
      <c r="BV150" s="9"/>
      <c r="BW150" s="10"/>
      <c r="BX150" s="6"/>
      <c r="BY150" s="7"/>
      <c r="BZ150" s="9"/>
      <c r="CA150" s="10"/>
      <c r="CB150" s="6"/>
      <c r="CC150" s="7"/>
      <c r="CD150" s="9"/>
      <c r="CE150" s="10"/>
      <c r="CF150" s="6"/>
      <c r="CG150" s="7"/>
      <c r="CH150" s="13"/>
      <c r="CI150" s="10"/>
      <c r="CJ150" s="6"/>
      <c r="CK150" s="7"/>
      <c r="CL150" s="13"/>
      <c r="CM150" s="10"/>
      <c r="CN150" s="6">
        <v>21.43</v>
      </c>
      <c r="CO150" s="7">
        <v>30.37</v>
      </c>
      <c r="CP150" s="9">
        <v>35.700000000000003</v>
      </c>
      <c r="CQ150" s="10">
        <v>22.19</v>
      </c>
      <c r="CR150" s="6">
        <v>103.75</v>
      </c>
      <c r="CS150" s="7">
        <v>100.06</v>
      </c>
      <c r="CT150" s="9">
        <v>80.900000000000006</v>
      </c>
      <c r="CU150" s="10">
        <v>46.57</v>
      </c>
      <c r="CV150" s="6">
        <v>40.82</v>
      </c>
      <c r="CW150" s="7">
        <v>20.6</v>
      </c>
      <c r="CX150" s="9">
        <v>15.79</v>
      </c>
      <c r="CY150" s="10">
        <v>13.97</v>
      </c>
      <c r="CZ150" s="6">
        <v>10.81</v>
      </c>
      <c r="DA150" s="7"/>
      <c r="DB150" s="9"/>
      <c r="DC150" s="10"/>
      <c r="DD150" s="6"/>
      <c r="DE150" s="7"/>
      <c r="DF150" s="9"/>
      <c r="DG150" s="10"/>
      <c r="DH150" s="6"/>
      <c r="DI150" s="7"/>
      <c r="DJ150" s="9"/>
      <c r="DK150" s="10"/>
      <c r="DL150" s="6"/>
      <c r="DM150" s="7"/>
      <c r="DN150" s="9"/>
      <c r="DO150" s="10"/>
      <c r="DP150" s="6"/>
    </row>
    <row r="151" spans="1:120" ht="42.75" customHeight="1" x14ac:dyDescent="0.55000000000000004">
      <c r="A151" s="13">
        <v>148</v>
      </c>
      <c r="B151" s="10"/>
      <c r="C151" s="6"/>
      <c r="D151" s="7"/>
      <c r="E151" s="9"/>
      <c r="F151" s="10"/>
      <c r="G151" s="6"/>
      <c r="H151" s="7"/>
      <c r="I151" s="9"/>
      <c r="J151" s="10"/>
      <c r="K151" s="6"/>
      <c r="L151" s="7"/>
      <c r="M151" s="9"/>
      <c r="N151" s="10"/>
      <c r="O151" s="6"/>
      <c r="P151" s="7"/>
      <c r="Q151" s="9"/>
      <c r="R151" s="10"/>
      <c r="S151" s="6"/>
      <c r="T151" s="7"/>
      <c r="U151" s="9"/>
      <c r="V151" s="10"/>
      <c r="W151" s="6"/>
      <c r="X151" s="7"/>
      <c r="Y151" s="9"/>
      <c r="Z151" s="10"/>
      <c r="AA151" s="6"/>
      <c r="AB151" s="7"/>
      <c r="AC151" s="9"/>
      <c r="AD151" s="10"/>
      <c r="AE151" s="6"/>
      <c r="AF151" s="7"/>
      <c r="AG151" s="9"/>
      <c r="AH151" s="10"/>
      <c r="AI151" s="6"/>
      <c r="AJ151" s="7"/>
      <c r="AK151" s="9"/>
      <c r="AL151" s="10"/>
      <c r="AM151" s="6"/>
      <c r="AN151" s="7"/>
      <c r="AO151" s="9"/>
      <c r="AP151" s="10"/>
      <c r="AQ151" s="6"/>
      <c r="AR151" s="7"/>
      <c r="AS151" s="9"/>
      <c r="AT151" s="10"/>
      <c r="AU151" s="6"/>
      <c r="AV151" s="7"/>
      <c r="AW151" s="9"/>
      <c r="AX151" s="10"/>
      <c r="AY151" s="6"/>
      <c r="AZ151" s="7"/>
      <c r="BA151" s="9"/>
      <c r="BB151" s="10"/>
      <c r="BC151" s="6"/>
      <c r="BD151" s="7"/>
      <c r="BE151" s="9"/>
      <c r="BF151" s="10"/>
      <c r="BG151" s="6"/>
      <c r="BH151" s="7"/>
      <c r="BI151" s="9"/>
      <c r="BJ151" s="10"/>
      <c r="BK151" s="6"/>
      <c r="BL151" s="7"/>
      <c r="BM151" s="9"/>
      <c r="BN151" s="10"/>
      <c r="BO151" s="6"/>
      <c r="BP151" s="7"/>
      <c r="BQ151" s="9"/>
      <c r="BR151" s="10"/>
      <c r="BS151" s="6"/>
      <c r="BT151" s="7"/>
      <c r="BU151" s="9"/>
      <c r="BV151" s="10"/>
      <c r="BW151" s="6"/>
      <c r="BX151" s="7"/>
      <c r="BY151" s="9"/>
      <c r="BZ151" s="10"/>
      <c r="CA151" s="6"/>
      <c r="CB151" s="7"/>
      <c r="CC151" s="9"/>
      <c r="CD151" s="10"/>
      <c r="CE151" s="6"/>
      <c r="CF151" s="7"/>
      <c r="CG151" s="9"/>
      <c r="CH151" s="14"/>
      <c r="CI151" s="6"/>
      <c r="CJ151" s="7"/>
      <c r="CK151" s="9"/>
      <c r="CL151" s="14"/>
      <c r="CM151" s="6"/>
      <c r="CN151" s="7"/>
      <c r="CO151" s="9">
        <v>20.170000000000002</v>
      </c>
      <c r="CP151" s="10">
        <v>20.68</v>
      </c>
      <c r="CQ151" s="6">
        <v>20.21</v>
      </c>
      <c r="CR151" s="7">
        <v>31.72</v>
      </c>
      <c r="CS151" s="9">
        <v>33.96</v>
      </c>
      <c r="CT151" s="10">
        <v>100.08</v>
      </c>
      <c r="CU151" s="6">
        <v>41.33</v>
      </c>
      <c r="CV151" s="7">
        <v>30.92</v>
      </c>
      <c r="CW151" s="9">
        <v>24.49</v>
      </c>
      <c r="CX151" s="10">
        <v>20.100000000000001</v>
      </c>
      <c r="CY151" s="6">
        <v>18.75</v>
      </c>
      <c r="CZ151" s="7">
        <v>7.8</v>
      </c>
      <c r="DA151" s="9">
        <v>3.9</v>
      </c>
      <c r="DB151" s="10">
        <v>0.01</v>
      </c>
      <c r="DC151" s="6"/>
      <c r="DD151" s="7"/>
      <c r="DE151" s="9"/>
      <c r="DF151" s="10"/>
      <c r="DG151" s="6"/>
      <c r="DH151" s="7"/>
      <c r="DI151" s="9"/>
      <c r="DJ151" s="10"/>
      <c r="DK151" s="6"/>
      <c r="DL151" s="7"/>
      <c r="DM151" s="9"/>
      <c r="DN151" s="10"/>
      <c r="DO151" s="6"/>
      <c r="DP151" s="7"/>
    </row>
    <row r="152" spans="1:120" ht="42.75" customHeight="1" x14ac:dyDescent="0.55000000000000004">
      <c r="A152" s="14">
        <v>149</v>
      </c>
      <c r="B152" s="6"/>
      <c r="C152" s="7"/>
      <c r="D152" s="9"/>
      <c r="E152" s="10"/>
      <c r="F152" s="6"/>
      <c r="G152" s="7"/>
      <c r="H152" s="9"/>
      <c r="I152" s="10"/>
      <c r="J152" s="6"/>
      <c r="K152" s="7"/>
      <c r="L152" s="9"/>
      <c r="M152" s="10"/>
      <c r="N152" s="6"/>
      <c r="O152" s="7"/>
      <c r="P152" s="9"/>
      <c r="Q152" s="10"/>
      <c r="R152" s="6"/>
      <c r="S152" s="7"/>
      <c r="T152" s="9"/>
      <c r="U152" s="10"/>
      <c r="V152" s="6"/>
      <c r="W152" s="7"/>
      <c r="X152" s="9"/>
      <c r="Y152" s="10"/>
      <c r="Z152" s="6"/>
      <c r="AA152" s="7"/>
      <c r="AB152" s="9"/>
      <c r="AC152" s="10"/>
      <c r="AD152" s="6"/>
      <c r="AE152" s="7"/>
      <c r="AF152" s="9"/>
      <c r="AG152" s="10"/>
      <c r="AH152" s="6"/>
      <c r="AI152" s="7"/>
      <c r="AJ152" s="9"/>
      <c r="AK152" s="10"/>
      <c r="AL152" s="6"/>
      <c r="AM152" s="7"/>
      <c r="AN152" s="9"/>
      <c r="AO152" s="10"/>
      <c r="AP152" s="6"/>
      <c r="AQ152" s="7"/>
      <c r="AR152" s="9"/>
      <c r="AS152" s="10"/>
      <c r="AT152" s="6"/>
      <c r="AU152" s="7"/>
      <c r="AV152" s="9"/>
      <c r="AW152" s="10"/>
      <c r="AX152" s="6"/>
      <c r="AY152" s="7"/>
      <c r="AZ152" s="9"/>
      <c r="BA152" s="10"/>
      <c r="BB152" s="6"/>
      <c r="BC152" s="7"/>
      <c r="BD152" s="9"/>
      <c r="BE152" s="10"/>
      <c r="BF152" s="6"/>
      <c r="BG152" s="7"/>
      <c r="BH152" s="9"/>
      <c r="BI152" s="10"/>
      <c r="BJ152" s="6"/>
      <c r="BK152" s="7"/>
      <c r="BL152" s="9"/>
      <c r="BM152" s="10"/>
      <c r="BN152" s="6"/>
      <c r="BO152" s="7"/>
      <c r="BP152" s="9"/>
      <c r="BQ152" s="10"/>
      <c r="BR152" s="6"/>
      <c r="BS152" s="7"/>
      <c r="BT152" s="9"/>
      <c r="BU152" s="10"/>
      <c r="BV152" s="6"/>
      <c r="BW152" s="7"/>
      <c r="BX152" s="9"/>
      <c r="BY152" s="10"/>
      <c r="BZ152" s="6"/>
      <c r="CA152" s="7"/>
      <c r="CB152" s="9"/>
      <c r="CC152" s="10"/>
      <c r="CD152" s="6"/>
      <c r="CE152" s="7"/>
      <c r="CF152" s="9"/>
      <c r="CG152" s="10"/>
      <c r="CH152" s="15"/>
      <c r="CI152" s="7"/>
      <c r="CJ152" s="9"/>
      <c r="CK152" s="10"/>
      <c r="CL152" s="15"/>
      <c r="CM152" s="7"/>
      <c r="CN152" s="9"/>
      <c r="CO152" s="10"/>
      <c r="CP152" s="6">
        <v>22.69</v>
      </c>
      <c r="CQ152" s="7">
        <v>20.14</v>
      </c>
      <c r="CR152" s="9">
        <v>110.79</v>
      </c>
      <c r="CS152" s="10">
        <v>30.46</v>
      </c>
      <c r="CT152" s="6">
        <v>100.04</v>
      </c>
      <c r="CU152" s="7">
        <v>100</v>
      </c>
      <c r="CV152" s="9">
        <v>69.06</v>
      </c>
      <c r="CW152" s="10">
        <v>30.31</v>
      </c>
      <c r="CX152" s="6">
        <v>24.98</v>
      </c>
      <c r="CY152" s="7">
        <v>20.51</v>
      </c>
      <c r="CZ152" s="9">
        <v>10.220000000000001</v>
      </c>
      <c r="DA152" s="10">
        <v>5.8</v>
      </c>
      <c r="DB152" s="6">
        <v>0.01</v>
      </c>
      <c r="DC152" s="7">
        <v>10.130000000000001</v>
      </c>
      <c r="DD152" s="9"/>
      <c r="DE152" s="10"/>
      <c r="DF152" s="6"/>
      <c r="DG152" s="7"/>
      <c r="DH152" s="9"/>
      <c r="DI152" s="10"/>
      <c r="DJ152" s="6"/>
      <c r="DK152" s="7"/>
      <c r="DL152" s="9"/>
      <c r="DM152" s="10"/>
      <c r="DN152" s="6"/>
      <c r="DO152" s="7"/>
      <c r="DP152" s="9"/>
    </row>
    <row r="153" spans="1:120" ht="42.75" customHeight="1" x14ac:dyDescent="0.55000000000000004">
      <c r="A153" s="15">
        <v>150</v>
      </c>
      <c r="B153" s="7"/>
      <c r="C153" s="9"/>
      <c r="D153" s="10"/>
      <c r="E153" s="6"/>
      <c r="F153" s="7"/>
      <c r="G153" s="9"/>
      <c r="H153" s="10"/>
      <c r="I153" s="6"/>
      <c r="J153" s="7"/>
      <c r="K153" s="9"/>
      <c r="L153" s="10"/>
      <c r="M153" s="6"/>
      <c r="N153" s="7"/>
      <c r="O153" s="9"/>
      <c r="P153" s="10"/>
      <c r="Q153" s="6"/>
      <c r="R153" s="7"/>
      <c r="S153" s="9"/>
      <c r="T153" s="10"/>
      <c r="U153" s="6"/>
      <c r="V153" s="7"/>
      <c r="W153" s="9"/>
      <c r="X153" s="10"/>
      <c r="Y153" s="6"/>
      <c r="Z153" s="7"/>
      <c r="AA153" s="9"/>
      <c r="AB153" s="10"/>
      <c r="AC153" s="6"/>
      <c r="AD153" s="7"/>
      <c r="AE153" s="9"/>
      <c r="AF153" s="10"/>
      <c r="AG153" s="6"/>
      <c r="AH153" s="7"/>
      <c r="AI153" s="9"/>
      <c r="AJ153" s="10"/>
      <c r="AK153" s="6"/>
      <c r="AL153" s="7"/>
      <c r="AM153" s="9"/>
      <c r="AN153" s="10"/>
      <c r="AO153" s="6"/>
      <c r="AP153" s="7"/>
      <c r="AQ153" s="9"/>
      <c r="AR153" s="10"/>
      <c r="AS153" s="6"/>
      <c r="AT153" s="7"/>
      <c r="AU153" s="9"/>
      <c r="AV153" s="10"/>
      <c r="AW153" s="6"/>
      <c r="AX153" s="7"/>
      <c r="AY153" s="9"/>
      <c r="AZ153" s="10"/>
      <c r="BA153" s="6"/>
      <c r="BB153" s="7"/>
      <c r="BC153" s="9"/>
      <c r="BD153" s="10"/>
      <c r="BE153" s="6"/>
      <c r="BF153" s="7"/>
      <c r="BG153" s="9"/>
      <c r="BH153" s="10"/>
      <c r="BI153" s="6"/>
      <c r="BJ153" s="7"/>
      <c r="BK153" s="9"/>
      <c r="BL153" s="10"/>
      <c r="BM153" s="6"/>
      <c r="BN153" s="7"/>
      <c r="BO153" s="9"/>
      <c r="BP153" s="10"/>
      <c r="BQ153" s="6"/>
      <c r="BR153" s="7"/>
      <c r="BS153" s="9"/>
      <c r="BT153" s="10"/>
      <c r="BU153" s="6"/>
      <c r="BV153" s="7"/>
      <c r="BW153" s="9"/>
      <c r="BX153" s="10"/>
      <c r="BY153" s="6"/>
      <c r="BZ153" s="7"/>
      <c r="CA153" s="9"/>
      <c r="CB153" s="10"/>
      <c r="CC153" s="6"/>
      <c r="CD153" s="7"/>
      <c r="CE153" s="9"/>
      <c r="CF153" s="10"/>
      <c r="CG153" s="6"/>
      <c r="CH153" s="12"/>
      <c r="CI153" s="9"/>
      <c r="CJ153" s="10"/>
      <c r="CK153" s="6"/>
      <c r="CL153" s="7"/>
      <c r="CM153" s="13"/>
      <c r="CN153" s="10"/>
      <c r="CO153" s="6"/>
      <c r="CP153" s="7"/>
      <c r="CQ153" s="9">
        <v>20.22</v>
      </c>
      <c r="CR153" s="10">
        <v>34.130000000000003</v>
      </c>
      <c r="CS153" s="6">
        <v>26.49</v>
      </c>
      <c r="CT153" s="7">
        <v>110.15</v>
      </c>
      <c r="CU153" s="9">
        <v>92.22</v>
      </c>
      <c r="CV153" s="10">
        <v>92.79</v>
      </c>
      <c r="CW153" s="6">
        <v>33.31</v>
      </c>
      <c r="CX153" s="7">
        <v>31.87</v>
      </c>
      <c r="CY153" s="9">
        <v>20.21</v>
      </c>
      <c r="CZ153" s="10">
        <v>20.11</v>
      </c>
      <c r="DA153" s="6">
        <v>12.08</v>
      </c>
      <c r="DB153" s="7">
        <v>10.11</v>
      </c>
      <c r="DC153" s="9">
        <v>10.16</v>
      </c>
      <c r="DD153" s="10"/>
      <c r="DE153" s="6"/>
      <c r="DF153" s="7"/>
      <c r="DG153" s="9"/>
      <c r="DH153" s="10"/>
      <c r="DI153" s="6"/>
      <c r="DJ153" s="7"/>
      <c r="DK153" s="9"/>
      <c r="DL153" s="10"/>
      <c r="DM153" s="6"/>
      <c r="DN153" s="7"/>
      <c r="DO153" s="9"/>
      <c r="DP153" s="10"/>
    </row>
    <row r="154" spans="1:120" ht="42.75" customHeight="1" x14ac:dyDescent="0.55000000000000004">
      <c r="A154" s="12">
        <v>151</v>
      </c>
      <c r="B154" s="9"/>
      <c r="C154" s="10"/>
      <c r="D154" s="6"/>
      <c r="E154" s="7"/>
      <c r="F154" s="9"/>
      <c r="G154" s="10"/>
      <c r="H154" s="6"/>
      <c r="I154" s="7"/>
      <c r="J154" s="9"/>
      <c r="K154" s="10"/>
      <c r="L154" s="6"/>
      <c r="M154" s="7"/>
      <c r="N154" s="9"/>
      <c r="O154" s="10"/>
      <c r="P154" s="6"/>
      <c r="Q154" s="7"/>
      <c r="R154" s="9"/>
      <c r="S154" s="10"/>
      <c r="T154" s="6"/>
      <c r="U154" s="7"/>
      <c r="V154" s="9"/>
      <c r="W154" s="10"/>
      <c r="X154" s="6"/>
      <c r="Y154" s="7"/>
      <c r="Z154" s="9"/>
      <c r="AA154" s="10"/>
      <c r="AB154" s="6"/>
      <c r="AC154" s="7"/>
      <c r="AD154" s="9"/>
      <c r="AE154" s="10"/>
      <c r="AF154" s="6"/>
      <c r="AG154" s="7"/>
      <c r="AH154" s="9"/>
      <c r="AI154" s="10"/>
      <c r="AJ154" s="6"/>
      <c r="AK154" s="7"/>
      <c r="AL154" s="9"/>
      <c r="AM154" s="10"/>
      <c r="AN154" s="6"/>
      <c r="AO154" s="7"/>
      <c r="AP154" s="9"/>
      <c r="AQ154" s="10"/>
      <c r="AR154" s="6"/>
      <c r="AS154" s="7"/>
      <c r="AT154" s="9"/>
      <c r="AU154" s="10"/>
      <c r="AV154" s="6"/>
      <c r="AW154" s="7"/>
      <c r="AX154" s="9"/>
      <c r="AY154" s="10"/>
      <c r="AZ154" s="6"/>
      <c r="BA154" s="7"/>
      <c r="BB154" s="9"/>
      <c r="BC154" s="10"/>
      <c r="BD154" s="6"/>
      <c r="BE154" s="7"/>
      <c r="BF154" s="9"/>
      <c r="BG154" s="10"/>
      <c r="BH154" s="6"/>
      <c r="BI154" s="7"/>
      <c r="BJ154" s="9"/>
      <c r="BK154" s="10"/>
      <c r="BL154" s="6"/>
      <c r="BM154" s="7"/>
      <c r="BN154" s="9"/>
      <c r="BO154" s="10"/>
      <c r="BP154" s="6"/>
      <c r="BQ154" s="7"/>
      <c r="BR154" s="9"/>
      <c r="BS154" s="10"/>
      <c r="BT154" s="6"/>
      <c r="BU154" s="7"/>
      <c r="BV154" s="9"/>
      <c r="BW154" s="10"/>
      <c r="BX154" s="6"/>
      <c r="BY154" s="7"/>
      <c r="BZ154" s="9"/>
      <c r="CA154" s="10"/>
      <c r="CB154" s="6"/>
      <c r="CC154" s="7"/>
      <c r="CD154" s="9"/>
      <c r="CE154" s="10"/>
      <c r="CF154" s="6"/>
      <c r="CG154" s="7"/>
      <c r="CH154" s="13"/>
      <c r="CI154" s="10"/>
      <c r="CJ154" s="6"/>
      <c r="CK154" s="7"/>
      <c r="CL154" s="13"/>
      <c r="CM154" s="10"/>
      <c r="CN154" s="6"/>
      <c r="CO154" s="7"/>
      <c r="CP154" s="9"/>
      <c r="CQ154" s="10"/>
      <c r="CR154" s="6">
        <v>51.67</v>
      </c>
      <c r="CS154" s="7">
        <v>23.73</v>
      </c>
      <c r="CT154" s="9">
        <v>103.48</v>
      </c>
      <c r="CU154" s="10">
        <v>68.97</v>
      </c>
      <c r="CV154" s="6">
        <v>80.34</v>
      </c>
      <c r="CW154" s="7">
        <v>40.630000000000003</v>
      </c>
      <c r="CX154" s="9">
        <v>40.1</v>
      </c>
      <c r="CY154" s="10">
        <v>22</v>
      </c>
      <c r="CZ154" s="6">
        <v>18.47</v>
      </c>
      <c r="DA154" s="7">
        <v>13.63</v>
      </c>
      <c r="DB154" s="9">
        <v>0.06</v>
      </c>
      <c r="DC154" s="10">
        <v>10.09</v>
      </c>
      <c r="DD154" s="6">
        <v>0.03</v>
      </c>
      <c r="DE154" s="7"/>
      <c r="DF154" s="9"/>
      <c r="DG154" s="10"/>
      <c r="DH154" s="6"/>
      <c r="DI154" s="7"/>
      <c r="DJ154" s="9"/>
      <c r="DK154" s="10"/>
      <c r="DL154" s="6"/>
      <c r="DM154" s="7"/>
      <c r="DN154" s="9"/>
      <c r="DO154" s="10"/>
      <c r="DP154" s="6"/>
    </row>
    <row r="155" spans="1:120" ht="42.75" customHeight="1" x14ac:dyDescent="0.55000000000000004">
      <c r="A155" s="13">
        <v>152</v>
      </c>
      <c r="B155" s="10"/>
      <c r="C155" s="6"/>
      <c r="D155" s="7"/>
      <c r="E155" s="9"/>
      <c r="F155" s="10"/>
      <c r="G155" s="6"/>
      <c r="H155" s="7"/>
      <c r="I155" s="9"/>
      <c r="J155" s="10"/>
      <c r="K155" s="6"/>
      <c r="L155" s="7"/>
      <c r="M155" s="9"/>
      <c r="N155" s="10"/>
      <c r="O155" s="6"/>
      <c r="P155" s="7"/>
      <c r="Q155" s="9"/>
      <c r="R155" s="10"/>
      <c r="S155" s="6"/>
      <c r="T155" s="7"/>
      <c r="U155" s="9"/>
      <c r="V155" s="10"/>
      <c r="W155" s="6"/>
      <c r="X155" s="7"/>
      <c r="Y155" s="9"/>
      <c r="Z155" s="10"/>
      <c r="AA155" s="6"/>
      <c r="AB155" s="7"/>
      <c r="AC155" s="9"/>
      <c r="AD155" s="10"/>
      <c r="AE155" s="6"/>
      <c r="AF155" s="7"/>
      <c r="AG155" s="9"/>
      <c r="AH155" s="10"/>
      <c r="AI155" s="6"/>
      <c r="AJ155" s="7"/>
      <c r="AK155" s="9"/>
      <c r="AL155" s="10"/>
      <c r="AM155" s="6"/>
      <c r="AN155" s="7"/>
      <c r="AO155" s="9"/>
      <c r="AP155" s="10"/>
      <c r="AQ155" s="6"/>
      <c r="AR155" s="7"/>
      <c r="AS155" s="9"/>
      <c r="AT155" s="10"/>
      <c r="AU155" s="6"/>
      <c r="AV155" s="7"/>
      <c r="AW155" s="9"/>
      <c r="AX155" s="10"/>
      <c r="AY155" s="6"/>
      <c r="AZ155" s="7"/>
      <c r="BA155" s="9"/>
      <c r="BB155" s="10"/>
      <c r="BC155" s="6"/>
      <c r="BD155" s="7"/>
      <c r="BE155" s="9"/>
      <c r="BF155" s="10"/>
      <c r="BG155" s="6"/>
      <c r="BH155" s="7"/>
      <c r="BI155" s="9"/>
      <c r="BJ155" s="10"/>
      <c r="BK155" s="6"/>
      <c r="BL155" s="7"/>
      <c r="BM155" s="9"/>
      <c r="BN155" s="10"/>
      <c r="BO155" s="6"/>
      <c r="BP155" s="7"/>
      <c r="BQ155" s="9"/>
      <c r="BR155" s="10"/>
      <c r="BS155" s="6"/>
      <c r="BT155" s="7"/>
      <c r="BU155" s="9"/>
      <c r="BV155" s="10"/>
      <c r="BW155" s="6"/>
      <c r="BX155" s="7"/>
      <c r="BY155" s="9"/>
      <c r="BZ155" s="10"/>
      <c r="CA155" s="6"/>
      <c r="CB155" s="7"/>
      <c r="CC155" s="9"/>
      <c r="CD155" s="10"/>
      <c r="CE155" s="6"/>
      <c r="CF155" s="7"/>
      <c r="CG155" s="9"/>
      <c r="CH155" s="14"/>
      <c r="CI155" s="6"/>
      <c r="CJ155" s="7"/>
      <c r="CK155" s="9"/>
      <c r="CL155" s="14"/>
      <c r="CM155" s="6"/>
      <c r="CN155" s="7"/>
      <c r="CO155" s="9"/>
      <c r="CP155" s="10"/>
      <c r="CQ155" s="6"/>
      <c r="CR155" s="7">
        <v>42.12</v>
      </c>
      <c r="CS155" s="9">
        <v>20.34</v>
      </c>
      <c r="CT155" s="10">
        <v>30.03</v>
      </c>
      <c r="CU155" s="6">
        <v>30.96</v>
      </c>
      <c r="CV155" s="7">
        <v>98.89</v>
      </c>
      <c r="CW155" s="9">
        <v>70.319999999999993</v>
      </c>
      <c r="CX155" s="10">
        <v>43.33</v>
      </c>
      <c r="CY155" s="6">
        <v>21.58</v>
      </c>
      <c r="CZ155" s="7">
        <v>20.36</v>
      </c>
      <c r="DA155" s="9">
        <v>14.4</v>
      </c>
      <c r="DB155" s="10">
        <v>10.63</v>
      </c>
      <c r="DC155" s="6">
        <v>10.6</v>
      </c>
      <c r="DD155" s="7">
        <v>5.8</v>
      </c>
      <c r="DE155" s="9">
        <v>0.41</v>
      </c>
      <c r="DF155" s="10"/>
      <c r="DG155" s="6"/>
      <c r="DH155" s="7"/>
      <c r="DI155" s="9"/>
      <c r="DJ155" s="10"/>
      <c r="DK155" s="6"/>
      <c r="DL155" s="7"/>
      <c r="DM155" s="9"/>
      <c r="DN155" s="10"/>
      <c r="DO155" s="6"/>
      <c r="DP155" s="7"/>
    </row>
    <row r="156" spans="1:120" ht="42.75" customHeight="1" x14ac:dyDescent="0.55000000000000004">
      <c r="A156" s="14">
        <v>153</v>
      </c>
      <c r="B156" s="6"/>
      <c r="C156" s="7"/>
      <c r="D156" s="9"/>
      <c r="E156" s="10"/>
      <c r="F156" s="6"/>
      <c r="G156" s="7"/>
      <c r="H156" s="9"/>
      <c r="I156" s="10"/>
      <c r="J156" s="6"/>
      <c r="K156" s="7"/>
      <c r="L156" s="9"/>
      <c r="M156" s="10"/>
      <c r="N156" s="6"/>
      <c r="O156" s="7"/>
      <c r="P156" s="9"/>
      <c r="Q156" s="10"/>
      <c r="R156" s="6"/>
      <c r="S156" s="7"/>
      <c r="T156" s="9"/>
      <c r="U156" s="10"/>
      <c r="V156" s="6"/>
      <c r="W156" s="7"/>
      <c r="X156" s="9"/>
      <c r="Y156" s="10"/>
      <c r="Z156" s="6"/>
      <c r="AA156" s="7"/>
      <c r="AB156" s="9"/>
      <c r="AC156" s="10"/>
      <c r="AD156" s="6"/>
      <c r="AE156" s="7"/>
      <c r="AF156" s="9"/>
      <c r="AG156" s="10"/>
      <c r="AH156" s="6"/>
      <c r="AI156" s="7"/>
      <c r="AJ156" s="9"/>
      <c r="AK156" s="10"/>
      <c r="AL156" s="6"/>
      <c r="AM156" s="7"/>
      <c r="AN156" s="9"/>
      <c r="AO156" s="10"/>
      <c r="AP156" s="6"/>
      <c r="AQ156" s="7"/>
      <c r="AR156" s="9"/>
      <c r="AS156" s="10"/>
      <c r="AT156" s="6"/>
      <c r="AU156" s="7"/>
      <c r="AV156" s="9"/>
      <c r="AW156" s="10"/>
      <c r="AX156" s="6"/>
      <c r="AY156" s="7"/>
      <c r="AZ156" s="9"/>
      <c r="BA156" s="10"/>
      <c r="BB156" s="6"/>
      <c r="BC156" s="7"/>
      <c r="BD156" s="9"/>
      <c r="BE156" s="10"/>
      <c r="BF156" s="6"/>
      <c r="BG156" s="7"/>
      <c r="BH156" s="9"/>
      <c r="BI156" s="10"/>
      <c r="BJ156" s="6"/>
      <c r="BK156" s="7"/>
      <c r="BL156" s="9"/>
      <c r="BM156" s="10"/>
      <c r="BN156" s="6"/>
      <c r="BO156" s="7"/>
      <c r="BP156" s="9"/>
      <c r="BQ156" s="10"/>
      <c r="BR156" s="6"/>
      <c r="BS156" s="7"/>
      <c r="BT156" s="9"/>
      <c r="BU156" s="10"/>
      <c r="BV156" s="6"/>
      <c r="BW156" s="7"/>
      <c r="BX156" s="9"/>
      <c r="BY156" s="10"/>
      <c r="BZ156" s="6"/>
      <c r="CA156" s="7"/>
      <c r="CB156" s="9"/>
      <c r="CC156" s="10"/>
      <c r="CD156" s="6"/>
      <c r="CE156" s="7"/>
      <c r="CF156" s="9"/>
      <c r="CG156" s="10"/>
      <c r="CH156" s="15"/>
      <c r="CI156" s="7"/>
      <c r="CJ156" s="9"/>
      <c r="CK156" s="10"/>
      <c r="CL156" s="15"/>
      <c r="CM156" s="7"/>
      <c r="CN156" s="9"/>
      <c r="CO156" s="10"/>
      <c r="CP156" s="6"/>
      <c r="CQ156" s="7"/>
      <c r="CR156" s="9"/>
      <c r="CS156" s="10">
        <v>20</v>
      </c>
      <c r="CT156" s="6">
        <v>100.07</v>
      </c>
      <c r="CU156" s="7">
        <v>29.26</v>
      </c>
      <c r="CV156" s="9">
        <v>71.83</v>
      </c>
      <c r="CW156" s="10">
        <v>55.86</v>
      </c>
      <c r="CX156" s="6">
        <v>30.97</v>
      </c>
      <c r="CY156" s="7">
        <v>24.44</v>
      </c>
      <c r="CZ156" s="9">
        <v>10.32</v>
      </c>
      <c r="DA156" s="10">
        <v>6.46</v>
      </c>
      <c r="DB156" s="6">
        <v>0.12</v>
      </c>
      <c r="DC156" s="7">
        <v>5.0999999999999996</v>
      </c>
      <c r="DD156" s="9">
        <v>0.04</v>
      </c>
      <c r="DE156" s="10">
        <v>0.12</v>
      </c>
      <c r="DF156" s="6"/>
      <c r="DG156" s="7"/>
      <c r="DH156" s="9"/>
      <c r="DI156" s="10"/>
      <c r="DJ156" s="6"/>
      <c r="DK156" s="7"/>
      <c r="DL156" s="9"/>
      <c r="DM156" s="10"/>
      <c r="DN156" s="6"/>
      <c r="DO156" s="7"/>
      <c r="DP156" s="9"/>
    </row>
    <row r="157" spans="1:120" ht="42.75" customHeight="1" x14ac:dyDescent="0.55000000000000004">
      <c r="A157" s="15">
        <v>154</v>
      </c>
      <c r="B157" s="7"/>
      <c r="C157" s="9"/>
      <c r="D157" s="10"/>
      <c r="E157" s="6"/>
      <c r="F157" s="7"/>
      <c r="G157" s="9"/>
      <c r="H157" s="10"/>
      <c r="I157" s="6"/>
      <c r="J157" s="7"/>
      <c r="K157" s="9"/>
      <c r="L157" s="10"/>
      <c r="M157" s="6"/>
      <c r="N157" s="7"/>
      <c r="O157" s="9"/>
      <c r="P157" s="10"/>
      <c r="Q157" s="6"/>
      <c r="R157" s="7"/>
      <c r="S157" s="9"/>
      <c r="T157" s="10"/>
      <c r="U157" s="6"/>
      <c r="V157" s="7"/>
      <c r="W157" s="9"/>
      <c r="X157" s="10"/>
      <c r="Y157" s="6"/>
      <c r="Z157" s="7"/>
      <c r="AA157" s="9"/>
      <c r="AB157" s="10"/>
      <c r="AC157" s="6"/>
      <c r="AD157" s="7"/>
      <c r="AE157" s="9"/>
      <c r="AF157" s="10"/>
      <c r="AG157" s="6"/>
      <c r="AH157" s="7"/>
      <c r="AI157" s="9"/>
      <c r="AJ157" s="10"/>
      <c r="AK157" s="6"/>
      <c r="AL157" s="7"/>
      <c r="AM157" s="9"/>
      <c r="AN157" s="10"/>
      <c r="AO157" s="6"/>
      <c r="AP157" s="7"/>
      <c r="AQ157" s="9"/>
      <c r="AR157" s="10"/>
      <c r="AS157" s="6"/>
      <c r="AT157" s="7"/>
      <c r="AU157" s="9"/>
      <c r="AV157" s="10"/>
      <c r="AW157" s="6"/>
      <c r="AX157" s="7"/>
      <c r="AY157" s="9"/>
      <c r="AZ157" s="10"/>
      <c r="BA157" s="6"/>
      <c r="BB157" s="7"/>
      <c r="BC157" s="9"/>
      <c r="BD157" s="10"/>
      <c r="BE157" s="6"/>
      <c r="BF157" s="7"/>
      <c r="BG157" s="9"/>
      <c r="BH157" s="10"/>
      <c r="BI157" s="6"/>
      <c r="BJ157" s="7"/>
      <c r="BK157" s="9"/>
      <c r="BL157" s="10"/>
      <c r="BM157" s="6"/>
      <c r="BN157" s="7"/>
      <c r="BO157" s="9"/>
      <c r="BP157" s="10"/>
      <c r="BQ157" s="6"/>
      <c r="BR157" s="7"/>
      <c r="BS157" s="9"/>
      <c r="BT157" s="10"/>
      <c r="BU157" s="6"/>
      <c r="BV157" s="7"/>
      <c r="BW157" s="9"/>
      <c r="BX157" s="10"/>
      <c r="BY157" s="6"/>
      <c r="BZ157" s="7"/>
      <c r="CA157" s="9"/>
      <c r="CB157" s="10"/>
      <c r="CC157" s="6"/>
      <c r="CD157" s="7"/>
      <c r="CE157" s="9"/>
      <c r="CF157" s="10"/>
      <c r="CG157" s="6"/>
      <c r="CH157" s="7"/>
      <c r="CI157" s="9"/>
      <c r="CJ157" s="10"/>
      <c r="CK157" s="6"/>
      <c r="CL157" s="12"/>
      <c r="CM157" s="9"/>
      <c r="CN157" s="10"/>
      <c r="CO157" s="6"/>
      <c r="CP157" s="7"/>
      <c r="CQ157" s="13"/>
      <c r="CR157" s="10"/>
      <c r="CS157" s="6"/>
      <c r="CT157" s="7">
        <v>22.68</v>
      </c>
      <c r="CU157" s="9">
        <v>20.14</v>
      </c>
      <c r="CV157" s="10">
        <v>54.7</v>
      </c>
      <c r="CW157" s="6">
        <v>67.34</v>
      </c>
      <c r="CX157" s="7">
        <v>38.29</v>
      </c>
      <c r="CY157" s="9">
        <v>30.12</v>
      </c>
      <c r="CZ157" s="10">
        <v>14.1</v>
      </c>
      <c r="DA157" s="6">
        <v>10.53</v>
      </c>
      <c r="DB157" s="7">
        <v>10.31</v>
      </c>
      <c r="DC157" s="9">
        <v>10.09</v>
      </c>
      <c r="DD157" s="10">
        <v>2.2999999999999998</v>
      </c>
      <c r="DE157" s="6">
        <v>0.84</v>
      </c>
      <c r="DF157" s="7">
        <v>0.01</v>
      </c>
      <c r="DG157" s="9"/>
      <c r="DH157" s="10"/>
      <c r="DI157" s="6"/>
      <c r="DJ157" s="7"/>
      <c r="DK157" s="9"/>
      <c r="DL157" s="10"/>
      <c r="DM157" s="6"/>
      <c r="DN157" s="7"/>
      <c r="DO157" s="9"/>
      <c r="DP157" s="10"/>
    </row>
    <row r="158" spans="1:120" ht="42.75" customHeight="1" x14ac:dyDescent="0.55000000000000004">
      <c r="A158" s="12">
        <v>155</v>
      </c>
      <c r="B158" s="9"/>
      <c r="C158" s="10"/>
      <c r="D158" s="6"/>
      <c r="E158" s="7"/>
      <c r="F158" s="9"/>
      <c r="G158" s="10"/>
      <c r="H158" s="6"/>
      <c r="I158" s="7"/>
      <c r="J158" s="9"/>
      <c r="K158" s="10"/>
      <c r="L158" s="6"/>
      <c r="M158" s="7"/>
      <c r="N158" s="9"/>
      <c r="O158" s="10"/>
      <c r="P158" s="6"/>
      <c r="Q158" s="7"/>
      <c r="R158" s="9"/>
      <c r="S158" s="10"/>
      <c r="T158" s="6"/>
      <c r="U158" s="7"/>
      <c r="V158" s="9"/>
      <c r="W158" s="10"/>
      <c r="X158" s="6"/>
      <c r="Y158" s="7"/>
      <c r="Z158" s="9"/>
      <c r="AA158" s="10"/>
      <c r="AB158" s="6"/>
      <c r="AC158" s="7"/>
      <c r="AD158" s="9"/>
      <c r="AE158" s="10"/>
      <c r="AF158" s="6"/>
      <c r="AG158" s="7"/>
      <c r="AH158" s="9"/>
      <c r="AI158" s="10"/>
      <c r="AJ158" s="6"/>
      <c r="AK158" s="7"/>
      <c r="AL158" s="9"/>
      <c r="AM158" s="10"/>
      <c r="AN158" s="6"/>
      <c r="AO158" s="7"/>
      <c r="AP158" s="9"/>
      <c r="AQ158" s="10"/>
      <c r="AR158" s="6"/>
      <c r="AS158" s="7"/>
      <c r="AT158" s="9"/>
      <c r="AU158" s="10"/>
      <c r="AV158" s="6"/>
      <c r="AW158" s="7"/>
      <c r="AX158" s="9"/>
      <c r="AY158" s="10"/>
      <c r="AZ158" s="6"/>
      <c r="BA158" s="7"/>
      <c r="BB158" s="9"/>
      <c r="BC158" s="10"/>
      <c r="BD158" s="6"/>
      <c r="BE158" s="7"/>
      <c r="BF158" s="9"/>
      <c r="BG158" s="10"/>
      <c r="BH158" s="6"/>
      <c r="BI158" s="7"/>
      <c r="BJ158" s="9"/>
      <c r="BK158" s="10"/>
      <c r="BL158" s="6"/>
      <c r="BM158" s="7"/>
      <c r="BN158" s="9"/>
      <c r="BO158" s="10"/>
      <c r="BP158" s="6"/>
      <c r="BQ158" s="7"/>
      <c r="BR158" s="9"/>
      <c r="BS158" s="10"/>
      <c r="BT158" s="6"/>
      <c r="BU158" s="7"/>
      <c r="BV158" s="9"/>
      <c r="BW158" s="10"/>
      <c r="BX158" s="6"/>
      <c r="BY158" s="7"/>
      <c r="BZ158" s="9"/>
      <c r="CA158" s="10"/>
      <c r="CB158" s="6"/>
      <c r="CC158" s="7"/>
      <c r="CD158" s="9"/>
      <c r="CE158" s="10"/>
      <c r="CF158" s="6"/>
      <c r="CG158" s="7"/>
      <c r="CH158" s="9"/>
      <c r="CI158" s="10"/>
      <c r="CJ158" s="6"/>
      <c r="CK158" s="7"/>
      <c r="CL158" s="13"/>
      <c r="CM158" s="10"/>
      <c r="CN158" s="6"/>
      <c r="CO158" s="7"/>
      <c r="CP158" s="9"/>
      <c r="CQ158" s="14"/>
      <c r="CR158" s="6"/>
      <c r="CS158" s="7"/>
      <c r="CT158" s="9">
        <v>40</v>
      </c>
      <c r="CU158" s="10">
        <v>21.53</v>
      </c>
      <c r="CV158" s="6">
        <v>60.91</v>
      </c>
      <c r="CW158" s="7">
        <v>60.29</v>
      </c>
      <c r="CX158" s="9">
        <v>30.71</v>
      </c>
      <c r="CY158" s="10">
        <v>31.97</v>
      </c>
      <c r="CZ158" s="6">
        <v>0.01</v>
      </c>
      <c r="DA158" s="7">
        <v>10.88</v>
      </c>
      <c r="DB158" s="9">
        <v>0.21</v>
      </c>
      <c r="DC158" s="10">
        <v>10.6</v>
      </c>
      <c r="DD158" s="6">
        <v>0.08</v>
      </c>
      <c r="DE158" s="7"/>
      <c r="DF158" s="9">
        <v>0.01</v>
      </c>
      <c r="DG158" s="10"/>
      <c r="DH158" s="6"/>
      <c r="DI158" s="7"/>
      <c r="DJ158" s="9"/>
      <c r="DK158" s="10"/>
      <c r="DL158" s="6"/>
      <c r="DM158" s="7"/>
      <c r="DN158" s="9"/>
      <c r="DO158" s="10"/>
      <c r="DP158" s="6"/>
    </row>
    <row r="159" spans="1:120" ht="42.75" customHeight="1" x14ac:dyDescent="0.55000000000000004">
      <c r="A159" s="13">
        <v>156</v>
      </c>
      <c r="B159" s="10"/>
      <c r="C159" s="6"/>
      <c r="D159" s="7"/>
      <c r="E159" s="9"/>
      <c r="F159" s="10"/>
      <c r="G159" s="6"/>
      <c r="H159" s="7"/>
      <c r="I159" s="9"/>
      <c r="J159" s="10"/>
      <c r="K159" s="6"/>
      <c r="L159" s="7"/>
      <c r="M159" s="9"/>
      <c r="N159" s="10"/>
      <c r="O159" s="6"/>
      <c r="P159" s="7"/>
      <c r="Q159" s="9"/>
      <c r="R159" s="10"/>
      <c r="S159" s="6"/>
      <c r="T159" s="7"/>
      <c r="U159" s="9"/>
      <c r="V159" s="10"/>
      <c r="W159" s="6"/>
      <c r="X159" s="7"/>
      <c r="Y159" s="9"/>
      <c r="Z159" s="10"/>
      <c r="AA159" s="6"/>
      <c r="AB159" s="7"/>
      <c r="AC159" s="9"/>
      <c r="AD159" s="10"/>
      <c r="AE159" s="6"/>
      <c r="AF159" s="7"/>
      <c r="AG159" s="9"/>
      <c r="AH159" s="10"/>
      <c r="AI159" s="6"/>
      <c r="AJ159" s="7"/>
      <c r="AK159" s="9"/>
      <c r="AL159" s="10"/>
      <c r="AM159" s="6"/>
      <c r="AN159" s="7"/>
      <c r="AO159" s="9"/>
      <c r="AP159" s="10"/>
      <c r="AQ159" s="6"/>
      <c r="AR159" s="7"/>
      <c r="AS159" s="9"/>
      <c r="AT159" s="10"/>
      <c r="AU159" s="6"/>
      <c r="AV159" s="7"/>
      <c r="AW159" s="9"/>
      <c r="AX159" s="10"/>
      <c r="AY159" s="6"/>
      <c r="AZ159" s="7"/>
      <c r="BA159" s="9"/>
      <c r="BB159" s="10"/>
      <c r="BC159" s="6"/>
      <c r="BD159" s="7"/>
      <c r="BE159" s="9"/>
      <c r="BF159" s="10"/>
      <c r="BG159" s="6"/>
      <c r="BH159" s="7"/>
      <c r="BI159" s="9"/>
      <c r="BJ159" s="10"/>
      <c r="BK159" s="6"/>
      <c r="BL159" s="7"/>
      <c r="BM159" s="9"/>
      <c r="BN159" s="10"/>
      <c r="BO159" s="6"/>
      <c r="BP159" s="7"/>
      <c r="BQ159" s="9"/>
      <c r="BR159" s="10"/>
      <c r="BS159" s="6"/>
      <c r="BT159" s="7"/>
      <c r="BU159" s="9"/>
      <c r="BV159" s="10"/>
      <c r="BW159" s="6"/>
      <c r="BX159" s="7"/>
      <c r="BY159" s="9"/>
      <c r="BZ159" s="10"/>
      <c r="CA159" s="6"/>
      <c r="CB159" s="7"/>
      <c r="CC159" s="9"/>
      <c r="CD159" s="10"/>
      <c r="CE159" s="6"/>
      <c r="CF159" s="7"/>
      <c r="CG159" s="9"/>
      <c r="CH159" s="10"/>
      <c r="CI159" s="6"/>
      <c r="CJ159" s="7"/>
      <c r="CK159" s="9"/>
      <c r="CL159" s="14"/>
      <c r="CM159" s="6"/>
      <c r="CN159" s="7"/>
      <c r="CO159" s="9"/>
      <c r="CP159" s="10"/>
      <c r="CQ159" s="15"/>
      <c r="CR159" s="7"/>
      <c r="CS159" s="9"/>
      <c r="CT159" s="10"/>
      <c r="CU159" s="6">
        <v>20</v>
      </c>
      <c r="CV159" s="7">
        <v>30.18</v>
      </c>
      <c r="CW159" s="9">
        <v>24.14</v>
      </c>
      <c r="CX159" s="10">
        <v>62.11</v>
      </c>
      <c r="CY159" s="6">
        <v>60.64</v>
      </c>
      <c r="CZ159" s="7">
        <v>29.75</v>
      </c>
      <c r="DA159" s="9">
        <v>20.29</v>
      </c>
      <c r="DB159" s="10">
        <v>20.02</v>
      </c>
      <c r="DC159" s="6">
        <v>15.76</v>
      </c>
      <c r="DD159" s="7">
        <v>10</v>
      </c>
      <c r="DE159" s="9">
        <v>10.01</v>
      </c>
      <c r="DF159" s="10">
        <v>0.02</v>
      </c>
      <c r="DG159" s="6">
        <v>0.01</v>
      </c>
      <c r="DH159" s="7">
        <v>0.01</v>
      </c>
      <c r="DI159" s="9"/>
      <c r="DJ159" s="10"/>
      <c r="DK159" s="6"/>
      <c r="DL159" s="7"/>
      <c r="DM159" s="9"/>
      <c r="DN159" s="10"/>
      <c r="DO159" s="6"/>
      <c r="DP159" s="7"/>
    </row>
    <row r="160" spans="1:120" ht="42.75" customHeight="1" x14ac:dyDescent="0.55000000000000004">
      <c r="A160" s="14">
        <v>157</v>
      </c>
      <c r="B160" s="6"/>
      <c r="C160" s="7"/>
      <c r="D160" s="9"/>
      <c r="E160" s="10"/>
      <c r="F160" s="6"/>
      <c r="G160" s="7"/>
      <c r="H160" s="9"/>
      <c r="I160" s="10"/>
      <c r="J160" s="6"/>
      <c r="K160" s="7"/>
      <c r="L160" s="9"/>
      <c r="M160" s="10"/>
      <c r="N160" s="6"/>
      <c r="O160" s="7"/>
      <c r="P160" s="9"/>
      <c r="Q160" s="10"/>
      <c r="R160" s="6"/>
      <c r="S160" s="7"/>
      <c r="T160" s="9"/>
      <c r="U160" s="10"/>
      <c r="V160" s="6"/>
      <c r="W160" s="7"/>
      <c r="X160" s="9"/>
      <c r="Y160" s="10"/>
      <c r="Z160" s="6"/>
      <c r="AA160" s="7"/>
      <c r="AB160" s="9"/>
      <c r="AC160" s="10"/>
      <c r="AD160" s="6"/>
      <c r="AE160" s="7"/>
      <c r="AF160" s="9"/>
      <c r="AG160" s="10"/>
      <c r="AH160" s="6"/>
      <c r="AI160" s="7"/>
      <c r="AJ160" s="9"/>
      <c r="AK160" s="10"/>
      <c r="AL160" s="6"/>
      <c r="AM160" s="7"/>
      <c r="AN160" s="9"/>
      <c r="AO160" s="10"/>
      <c r="AP160" s="6"/>
      <c r="AQ160" s="7"/>
      <c r="AR160" s="9"/>
      <c r="AS160" s="10"/>
      <c r="AT160" s="6"/>
      <c r="AU160" s="7"/>
      <c r="AV160" s="9"/>
      <c r="AW160" s="10"/>
      <c r="AX160" s="6"/>
      <c r="AY160" s="7"/>
      <c r="AZ160" s="9"/>
      <c r="BA160" s="10"/>
      <c r="BB160" s="6"/>
      <c r="BC160" s="7"/>
      <c r="BD160" s="9"/>
      <c r="BE160" s="10"/>
      <c r="BF160" s="6"/>
      <c r="BG160" s="7"/>
      <c r="BH160" s="9"/>
      <c r="BI160" s="10"/>
      <c r="BJ160" s="6"/>
      <c r="BK160" s="7"/>
      <c r="BL160" s="9"/>
      <c r="BM160" s="10"/>
      <c r="BN160" s="6"/>
      <c r="BO160" s="7"/>
      <c r="BP160" s="9"/>
      <c r="BQ160" s="10"/>
      <c r="BR160" s="6"/>
      <c r="BS160" s="7"/>
      <c r="BT160" s="9"/>
      <c r="BU160" s="10"/>
      <c r="BV160" s="6"/>
      <c r="BW160" s="7"/>
      <c r="BX160" s="9"/>
      <c r="BY160" s="10"/>
      <c r="BZ160" s="6"/>
      <c r="CA160" s="7"/>
      <c r="CB160" s="9"/>
      <c r="CC160" s="10"/>
      <c r="CD160" s="6"/>
      <c r="CE160" s="7"/>
      <c r="CF160" s="9"/>
      <c r="CG160" s="10"/>
      <c r="CH160" s="6"/>
      <c r="CI160" s="7"/>
      <c r="CJ160" s="9"/>
      <c r="CK160" s="10"/>
      <c r="CL160" s="15"/>
      <c r="CM160" s="7"/>
      <c r="CN160" s="9"/>
      <c r="CO160" s="10"/>
      <c r="CP160" s="6"/>
      <c r="CQ160" s="12"/>
      <c r="CR160" s="9"/>
      <c r="CS160" s="10"/>
      <c r="CT160" s="6"/>
      <c r="CU160" s="7"/>
      <c r="CV160" s="9">
        <v>21.92</v>
      </c>
      <c r="CW160" s="10">
        <v>50.32</v>
      </c>
      <c r="CX160" s="6">
        <v>0.01</v>
      </c>
      <c r="CY160" s="7">
        <v>30.26</v>
      </c>
      <c r="CZ160" s="9">
        <v>1.06</v>
      </c>
      <c r="DA160" s="10">
        <v>27.29</v>
      </c>
      <c r="DB160" s="6">
        <v>10.220000000000001</v>
      </c>
      <c r="DC160" s="7">
        <v>14.9</v>
      </c>
      <c r="DD160" s="9">
        <v>0.37</v>
      </c>
      <c r="DE160" s="10">
        <v>10.029999999999999</v>
      </c>
      <c r="DF160" s="6">
        <v>0.03</v>
      </c>
      <c r="DG160" s="7"/>
      <c r="DH160" s="9"/>
      <c r="DI160" s="10"/>
      <c r="DJ160" s="6"/>
      <c r="DK160" s="7"/>
      <c r="DL160" s="9"/>
      <c r="DM160" s="10"/>
      <c r="DN160" s="6"/>
      <c r="DO160" s="7"/>
      <c r="DP160" s="9"/>
    </row>
    <row r="161" spans="1:120" ht="42.75" customHeight="1" x14ac:dyDescent="0.55000000000000004">
      <c r="A161" s="15">
        <v>158</v>
      </c>
      <c r="B161" s="7"/>
      <c r="C161" s="9"/>
      <c r="D161" s="10"/>
      <c r="E161" s="6"/>
      <c r="F161" s="7"/>
      <c r="G161" s="9"/>
      <c r="H161" s="10"/>
      <c r="I161" s="6"/>
      <c r="J161" s="7"/>
      <c r="K161" s="9"/>
      <c r="L161" s="10"/>
      <c r="M161" s="6"/>
      <c r="N161" s="7"/>
      <c r="O161" s="9"/>
      <c r="P161" s="10"/>
      <c r="Q161" s="6"/>
      <c r="R161" s="7"/>
      <c r="S161" s="9"/>
      <c r="T161" s="10"/>
      <c r="U161" s="6"/>
      <c r="V161" s="7"/>
      <c r="W161" s="9"/>
      <c r="X161" s="10"/>
      <c r="Y161" s="6"/>
      <c r="Z161" s="7"/>
      <c r="AA161" s="9"/>
      <c r="AB161" s="10"/>
      <c r="AC161" s="6"/>
      <c r="AD161" s="7"/>
      <c r="AE161" s="9"/>
      <c r="AF161" s="10"/>
      <c r="AG161" s="6"/>
      <c r="AH161" s="7"/>
      <c r="AI161" s="9"/>
      <c r="AJ161" s="10"/>
      <c r="AK161" s="6"/>
      <c r="AL161" s="7"/>
      <c r="AM161" s="9"/>
      <c r="AN161" s="10"/>
      <c r="AO161" s="6"/>
      <c r="AP161" s="7"/>
      <c r="AQ161" s="9"/>
      <c r="AR161" s="10"/>
      <c r="AS161" s="6"/>
      <c r="AT161" s="7"/>
      <c r="AU161" s="9"/>
      <c r="AV161" s="10"/>
      <c r="AW161" s="6"/>
      <c r="AX161" s="7"/>
      <c r="AY161" s="9"/>
      <c r="AZ161" s="10"/>
      <c r="BA161" s="6"/>
      <c r="BB161" s="7"/>
      <c r="BC161" s="9"/>
      <c r="BD161" s="10"/>
      <c r="BE161" s="6"/>
      <c r="BF161" s="7"/>
      <c r="BG161" s="9"/>
      <c r="BH161" s="10"/>
      <c r="BI161" s="6"/>
      <c r="BJ161" s="7"/>
      <c r="BK161" s="9"/>
      <c r="BL161" s="10"/>
      <c r="BM161" s="6"/>
      <c r="BN161" s="7"/>
      <c r="BO161" s="9"/>
      <c r="BP161" s="10"/>
      <c r="BQ161" s="6"/>
      <c r="BR161" s="7"/>
      <c r="BS161" s="9"/>
      <c r="BT161" s="10"/>
      <c r="BU161" s="6"/>
      <c r="BV161" s="7"/>
      <c r="BW161" s="9"/>
      <c r="BX161" s="10"/>
      <c r="BY161" s="6"/>
      <c r="BZ161" s="7"/>
      <c r="CA161" s="9"/>
      <c r="CB161" s="10"/>
      <c r="CC161" s="6"/>
      <c r="CD161" s="7"/>
      <c r="CE161" s="9"/>
      <c r="CF161" s="10"/>
      <c r="CG161" s="6"/>
      <c r="CH161" s="7"/>
      <c r="CI161" s="9"/>
      <c r="CJ161" s="10"/>
      <c r="CK161" s="6"/>
      <c r="CL161" s="12"/>
      <c r="CM161" s="9"/>
      <c r="CN161" s="10"/>
      <c r="CO161" s="6"/>
      <c r="CP161" s="7"/>
      <c r="CQ161" s="13"/>
      <c r="CR161" s="10"/>
      <c r="CS161" s="6"/>
      <c r="CT161" s="7"/>
      <c r="CU161" s="9"/>
      <c r="CV161" s="10"/>
      <c r="CW161" s="6">
        <v>20.34</v>
      </c>
      <c r="CX161" s="7">
        <v>10.08</v>
      </c>
      <c r="CY161" s="9">
        <v>59.08</v>
      </c>
      <c r="CZ161" s="10"/>
      <c r="DA161" s="6">
        <v>31.13</v>
      </c>
      <c r="DB161" s="7">
        <v>21.7</v>
      </c>
      <c r="DC161" s="9"/>
      <c r="DD161" s="10">
        <v>11.24</v>
      </c>
      <c r="DE161" s="6">
        <v>10.25</v>
      </c>
      <c r="DF161" s="7">
        <v>0.55000000000000004</v>
      </c>
      <c r="DG161" s="9">
        <v>0.21</v>
      </c>
      <c r="DH161" s="10">
        <v>0.01</v>
      </c>
      <c r="DI161" s="6"/>
      <c r="DJ161" s="7"/>
      <c r="DK161" s="9"/>
      <c r="DL161" s="10"/>
      <c r="DM161" s="6"/>
      <c r="DN161" s="7"/>
      <c r="DO161" s="9"/>
      <c r="DP161" s="10"/>
    </row>
    <row r="162" spans="1:120" ht="42.75" customHeight="1" x14ac:dyDescent="0.55000000000000004">
      <c r="A162" s="12">
        <v>159</v>
      </c>
      <c r="B162" s="9"/>
      <c r="C162" s="10"/>
      <c r="D162" s="6"/>
      <c r="E162" s="7"/>
      <c r="F162" s="9"/>
      <c r="G162" s="10"/>
      <c r="H162" s="6"/>
      <c r="I162" s="7"/>
      <c r="J162" s="9"/>
      <c r="K162" s="10"/>
      <c r="L162" s="6"/>
      <c r="M162" s="7"/>
      <c r="N162" s="9"/>
      <c r="O162" s="10"/>
      <c r="P162" s="6"/>
      <c r="Q162" s="7"/>
      <c r="R162" s="9"/>
      <c r="S162" s="10"/>
      <c r="T162" s="6"/>
      <c r="U162" s="7"/>
      <c r="V162" s="9"/>
      <c r="W162" s="10"/>
      <c r="X162" s="6"/>
      <c r="Y162" s="7"/>
      <c r="Z162" s="9"/>
      <c r="AA162" s="10"/>
      <c r="AB162" s="6"/>
      <c r="AC162" s="7"/>
      <c r="AD162" s="9"/>
      <c r="AE162" s="10"/>
      <c r="AF162" s="6"/>
      <c r="AG162" s="7"/>
      <c r="AH162" s="9"/>
      <c r="AI162" s="10"/>
      <c r="AJ162" s="6"/>
      <c r="AK162" s="7"/>
      <c r="AL162" s="9"/>
      <c r="AM162" s="10"/>
      <c r="AN162" s="6"/>
      <c r="AO162" s="7"/>
      <c r="AP162" s="9"/>
      <c r="AQ162" s="10"/>
      <c r="AR162" s="6"/>
      <c r="AS162" s="7"/>
      <c r="AT162" s="9"/>
      <c r="AU162" s="10"/>
      <c r="AV162" s="6"/>
      <c r="AW162" s="7"/>
      <c r="AX162" s="9"/>
      <c r="AY162" s="10"/>
      <c r="AZ162" s="6"/>
      <c r="BA162" s="7"/>
      <c r="BB162" s="9"/>
      <c r="BC162" s="10"/>
      <c r="BD162" s="6"/>
      <c r="BE162" s="7"/>
      <c r="BF162" s="9"/>
      <c r="BG162" s="10"/>
      <c r="BH162" s="6"/>
      <c r="BI162" s="7"/>
      <c r="BJ162" s="9"/>
      <c r="BK162" s="10"/>
      <c r="BL162" s="6"/>
      <c r="BM162" s="7"/>
      <c r="BN162" s="9"/>
      <c r="BO162" s="10"/>
      <c r="BP162" s="6"/>
      <c r="BQ162" s="7"/>
      <c r="BR162" s="9"/>
      <c r="BS162" s="10"/>
      <c r="BT162" s="6"/>
      <c r="BU162" s="7"/>
      <c r="BV162" s="9"/>
      <c r="BW162" s="10"/>
      <c r="BX162" s="6"/>
      <c r="BY162" s="7"/>
      <c r="BZ162" s="9"/>
      <c r="CA162" s="10"/>
      <c r="CB162" s="6"/>
      <c r="CC162" s="7"/>
      <c r="CD162" s="9"/>
      <c r="CE162" s="10"/>
      <c r="CF162" s="6"/>
      <c r="CG162" s="7"/>
      <c r="CH162" s="9"/>
      <c r="CI162" s="10"/>
      <c r="CJ162" s="6"/>
      <c r="CK162" s="7"/>
      <c r="CL162" s="9"/>
      <c r="CM162" s="10"/>
      <c r="CN162" s="6"/>
      <c r="CO162" s="7"/>
      <c r="CP162" s="9"/>
      <c r="CQ162" s="14"/>
      <c r="CR162" s="6"/>
      <c r="CS162" s="7"/>
      <c r="CT162" s="9"/>
      <c r="CU162" s="10"/>
      <c r="CV162" s="6"/>
      <c r="CW162" s="7"/>
      <c r="CX162" s="9">
        <v>0.04</v>
      </c>
      <c r="CY162" s="10"/>
      <c r="CZ162" s="6">
        <v>0.05</v>
      </c>
      <c r="DA162" s="7"/>
      <c r="DB162" s="9">
        <v>30</v>
      </c>
      <c r="DC162" s="10"/>
      <c r="DD162" s="6">
        <v>3.6</v>
      </c>
      <c r="DE162" s="7">
        <v>13.56</v>
      </c>
      <c r="DF162" s="9">
        <v>10.07</v>
      </c>
      <c r="DG162" s="10"/>
      <c r="DH162" s="6">
        <v>0.01</v>
      </c>
      <c r="DI162" s="7"/>
      <c r="DJ162" s="9"/>
      <c r="DK162" s="10"/>
      <c r="DL162" s="6"/>
      <c r="DM162" s="7"/>
      <c r="DN162" s="9"/>
      <c r="DO162" s="10"/>
      <c r="DP162" s="6"/>
    </row>
    <row r="163" spans="1:120" ht="42.75" customHeight="1" x14ac:dyDescent="0.55000000000000004">
      <c r="A163" s="13">
        <v>160</v>
      </c>
      <c r="B163" s="10"/>
      <c r="C163" s="6"/>
      <c r="D163" s="7"/>
      <c r="E163" s="9"/>
      <c r="F163" s="10"/>
      <c r="G163" s="6"/>
      <c r="H163" s="7"/>
      <c r="I163" s="9"/>
      <c r="J163" s="10"/>
      <c r="K163" s="6"/>
      <c r="L163" s="7"/>
      <c r="M163" s="9"/>
      <c r="N163" s="10"/>
      <c r="O163" s="6"/>
      <c r="P163" s="7"/>
      <c r="Q163" s="9"/>
      <c r="R163" s="10"/>
      <c r="S163" s="6"/>
      <c r="T163" s="7"/>
      <c r="U163" s="9"/>
      <c r="V163" s="10"/>
      <c r="W163" s="6"/>
      <c r="X163" s="7"/>
      <c r="Y163" s="9"/>
      <c r="Z163" s="10"/>
      <c r="AA163" s="6"/>
      <c r="AB163" s="7"/>
      <c r="AC163" s="9"/>
      <c r="AD163" s="10"/>
      <c r="AE163" s="6"/>
      <c r="AF163" s="7"/>
      <c r="AG163" s="9"/>
      <c r="AH163" s="10"/>
      <c r="AI163" s="6"/>
      <c r="AJ163" s="7"/>
      <c r="AK163" s="9"/>
      <c r="AL163" s="10"/>
      <c r="AM163" s="6"/>
      <c r="AN163" s="7"/>
      <c r="AO163" s="9"/>
      <c r="AP163" s="10"/>
      <c r="AQ163" s="6"/>
      <c r="AR163" s="7"/>
      <c r="AS163" s="9"/>
      <c r="AT163" s="10"/>
      <c r="AU163" s="6"/>
      <c r="AV163" s="7"/>
      <c r="AW163" s="9"/>
      <c r="AX163" s="10"/>
      <c r="AY163" s="6"/>
      <c r="AZ163" s="7"/>
      <c r="BA163" s="9"/>
      <c r="BB163" s="10"/>
      <c r="BC163" s="6"/>
      <c r="BD163" s="7"/>
      <c r="BE163" s="9"/>
      <c r="BF163" s="10"/>
      <c r="BG163" s="6"/>
      <c r="BH163" s="7"/>
      <c r="BI163" s="9"/>
      <c r="BJ163" s="10"/>
      <c r="BK163" s="6"/>
      <c r="BL163" s="7"/>
      <c r="BM163" s="9"/>
      <c r="BN163" s="10"/>
      <c r="BO163" s="6"/>
      <c r="BP163" s="7"/>
      <c r="BQ163" s="9"/>
      <c r="BR163" s="10"/>
      <c r="BS163" s="6"/>
      <c r="BT163" s="7"/>
      <c r="BU163" s="9"/>
      <c r="BV163" s="10"/>
      <c r="BW163" s="6"/>
      <c r="BX163" s="7"/>
      <c r="BY163" s="9"/>
      <c r="BZ163" s="10"/>
      <c r="CA163" s="6"/>
      <c r="CB163" s="7"/>
      <c r="CC163" s="9"/>
      <c r="CD163" s="10"/>
      <c r="CE163" s="6"/>
      <c r="CF163" s="7"/>
      <c r="CG163" s="9"/>
      <c r="CH163" s="10"/>
      <c r="CI163" s="6"/>
      <c r="CJ163" s="7"/>
      <c r="CK163" s="9"/>
      <c r="CL163" s="10"/>
      <c r="CM163" s="6"/>
      <c r="CN163" s="7"/>
      <c r="CO163" s="9"/>
      <c r="CP163" s="10"/>
      <c r="CQ163" s="15"/>
      <c r="CR163" s="7"/>
      <c r="CS163" s="9"/>
      <c r="CT163" s="10"/>
      <c r="CU163" s="6"/>
      <c r="CV163" s="7"/>
      <c r="CW163" s="9"/>
      <c r="CX163" s="10"/>
      <c r="CY163" s="6"/>
      <c r="CZ163" s="7"/>
      <c r="DA163" s="9"/>
      <c r="DB163" s="10">
        <v>20</v>
      </c>
      <c r="DC163" s="6">
        <v>20.059999999999999</v>
      </c>
      <c r="DD163" s="7">
        <v>20.07</v>
      </c>
      <c r="DE163" s="9"/>
      <c r="DF163" s="10">
        <v>14.4</v>
      </c>
      <c r="DG163" s="6">
        <v>5.7</v>
      </c>
      <c r="DH163" s="7">
        <v>2</v>
      </c>
      <c r="DI163" s="9">
        <v>0.02</v>
      </c>
      <c r="DJ163" s="10"/>
      <c r="DK163" s="6"/>
      <c r="DL163" s="7"/>
      <c r="DM163" s="9"/>
      <c r="DN163" s="10"/>
      <c r="DO163" s="6"/>
      <c r="DP163" s="7"/>
    </row>
    <row r="164" spans="1:120" ht="42.75" customHeight="1" x14ac:dyDescent="0.55000000000000004">
      <c r="A164" s="14">
        <v>161</v>
      </c>
      <c r="B164" s="6"/>
      <c r="C164" s="7"/>
      <c r="D164" s="9"/>
      <c r="E164" s="10"/>
      <c r="F164" s="6"/>
      <c r="G164" s="7"/>
      <c r="H164" s="9"/>
      <c r="I164" s="10"/>
      <c r="J164" s="6"/>
      <c r="K164" s="7"/>
      <c r="L164" s="9"/>
      <c r="M164" s="10"/>
      <c r="N164" s="6"/>
      <c r="O164" s="7"/>
      <c r="P164" s="9"/>
      <c r="Q164" s="10"/>
      <c r="R164" s="6"/>
      <c r="S164" s="7"/>
      <c r="T164" s="9"/>
      <c r="U164" s="10"/>
      <c r="V164" s="6"/>
      <c r="W164" s="7"/>
      <c r="X164" s="9"/>
      <c r="Y164" s="10"/>
      <c r="Z164" s="6"/>
      <c r="AA164" s="7"/>
      <c r="AB164" s="9"/>
      <c r="AC164" s="10"/>
      <c r="AD164" s="6"/>
      <c r="AE164" s="7"/>
      <c r="AF164" s="9"/>
      <c r="AG164" s="10"/>
      <c r="AH164" s="6"/>
      <c r="AI164" s="7"/>
      <c r="AJ164" s="9"/>
      <c r="AK164" s="10"/>
      <c r="AL164" s="6"/>
      <c r="AM164" s="7"/>
      <c r="AN164" s="9"/>
      <c r="AO164" s="10"/>
      <c r="AP164" s="6"/>
      <c r="AQ164" s="7"/>
      <c r="AR164" s="9"/>
      <c r="AS164" s="10"/>
      <c r="AT164" s="6"/>
      <c r="AU164" s="7"/>
      <c r="AV164" s="9"/>
      <c r="AW164" s="10"/>
      <c r="AX164" s="6"/>
      <c r="AY164" s="7"/>
      <c r="AZ164" s="9"/>
      <c r="BA164" s="10"/>
      <c r="BB164" s="6"/>
      <c r="BC164" s="7"/>
      <c r="BD164" s="9"/>
      <c r="BE164" s="10"/>
      <c r="BF164" s="6"/>
      <c r="BG164" s="7"/>
      <c r="BH164" s="9"/>
      <c r="BI164" s="10"/>
      <c r="BJ164" s="6"/>
      <c r="BK164" s="7"/>
      <c r="BL164" s="9"/>
      <c r="BM164" s="10"/>
      <c r="BN164" s="6"/>
      <c r="BO164" s="7"/>
      <c r="BP164" s="9"/>
      <c r="BQ164" s="10"/>
      <c r="BR164" s="6"/>
      <c r="BS164" s="7"/>
      <c r="BT164" s="9"/>
      <c r="BU164" s="10"/>
      <c r="BV164" s="6"/>
      <c r="BW164" s="7"/>
      <c r="BX164" s="9"/>
      <c r="BY164" s="10"/>
      <c r="BZ164" s="6"/>
      <c r="CA164" s="7"/>
      <c r="CB164" s="9"/>
      <c r="CC164" s="10"/>
      <c r="CD164" s="6"/>
      <c r="CE164" s="7"/>
      <c r="CF164" s="9"/>
      <c r="CG164" s="10"/>
      <c r="CH164" s="6"/>
      <c r="CI164" s="7"/>
      <c r="CJ164" s="9"/>
      <c r="CK164" s="10"/>
      <c r="CL164" s="6"/>
      <c r="CM164" s="7"/>
      <c r="CN164" s="9"/>
      <c r="CO164" s="10"/>
      <c r="CP164" s="6"/>
      <c r="CQ164" s="12"/>
      <c r="CR164" s="9"/>
      <c r="CS164" s="10"/>
      <c r="CT164" s="6"/>
      <c r="CU164" s="7"/>
      <c r="CV164" s="9"/>
      <c r="CW164" s="10"/>
      <c r="CX164" s="6"/>
      <c r="CY164" s="7"/>
      <c r="CZ164" s="9"/>
      <c r="DA164" s="10"/>
      <c r="DB164" s="6">
        <v>33.909999999999997</v>
      </c>
      <c r="DC164" s="7">
        <v>31.57</v>
      </c>
      <c r="DD164" s="9"/>
      <c r="DE164" s="10"/>
      <c r="DF164" s="6">
        <v>10.44</v>
      </c>
      <c r="DG164" s="7"/>
      <c r="DH164" s="9"/>
      <c r="DI164" s="10">
        <v>0.05</v>
      </c>
      <c r="DJ164" s="6"/>
      <c r="DK164" s="7"/>
      <c r="DL164" s="9"/>
      <c r="DM164" s="10"/>
      <c r="DN164" s="6"/>
      <c r="DO164" s="7"/>
      <c r="DP164" s="9"/>
    </row>
    <row r="165" spans="1:120" ht="42.75" customHeight="1" x14ac:dyDescent="0.55000000000000004">
      <c r="A165" s="15">
        <v>162</v>
      </c>
      <c r="B165" s="7"/>
      <c r="C165" s="9"/>
      <c r="D165" s="10"/>
      <c r="E165" s="6"/>
      <c r="F165" s="7"/>
      <c r="G165" s="9"/>
      <c r="H165" s="10"/>
      <c r="I165" s="6"/>
      <c r="J165" s="7"/>
      <c r="K165" s="9"/>
      <c r="L165" s="10"/>
      <c r="M165" s="6"/>
      <c r="N165" s="7"/>
      <c r="O165" s="9"/>
      <c r="P165" s="10"/>
      <c r="Q165" s="6"/>
      <c r="R165" s="7"/>
      <c r="S165" s="9"/>
      <c r="T165" s="10"/>
      <c r="U165" s="6"/>
      <c r="V165" s="7"/>
      <c r="W165" s="9"/>
      <c r="X165" s="10"/>
      <c r="Y165" s="6"/>
      <c r="Z165" s="7"/>
      <c r="AA165" s="9"/>
      <c r="AB165" s="10"/>
      <c r="AC165" s="6"/>
      <c r="AD165" s="7"/>
      <c r="AE165" s="9"/>
      <c r="AF165" s="10"/>
      <c r="AG165" s="6"/>
      <c r="AH165" s="7"/>
      <c r="AI165" s="9"/>
      <c r="AJ165" s="10"/>
      <c r="AK165" s="6"/>
      <c r="AL165" s="7"/>
      <c r="AM165" s="9"/>
      <c r="AN165" s="10"/>
      <c r="AO165" s="6"/>
      <c r="AP165" s="7"/>
      <c r="AQ165" s="9"/>
      <c r="AR165" s="10"/>
      <c r="AS165" s="6"/>
      <c r="AT165" s="7"/>
      <c r="AU165" s="9"/>
      <c r="AV165" s="10"/>
      <c r="AW165" s="6"/>
      <c r="AX165" s="7"/>
      <c r="AY165" s="9"/>
      <c r="AZ165" s="10"/>
      <c r="BA165" s="6"/>
      <c r="BB165" s="7"/>
      <c r="BC165" s="9"/>
      <c r="BD165" s="10"/>
      <c r="BE165" s="6"/>
      <c r="BF165" s="7"/>
      <c r="BG165" s="9"/>
      <c r="BH165" s="10"/>
      <c r="BI165" s="6"/>
      <c r="BJ165" s="7"/>
      <c r="BK165" s="9"/>
      <c r="BL165" s="10"/>
      <c r="BM165" s="6"/>
      <c r="BN165" s="7"/>
      <c r="BO165" s="9"/>
      <c r="BP165" s="10"/>
      <c r="BQ165" s="6"/>
      <c r="BR165" s="7"/>
      <c r="BS165" s="9"/>
      <c r="BT165" s="10"/>
      <c r="BU165" s="6"/>
      <c r="BV165" s="7"/>
      <c r="BW165" s="9"/>
      <c r="BX165" s="10"/>
      <c r="BY165" s="6"/>
      <c r="BZ165" s="7"/>
      <c r="CA165" s="9"/>
      <c r="CB165" s="10"/>
      <c r="CC165" s="6"/>
      <c r="CD165" s="7"/>
      <c r="CE165" s="9"/>
      <c r="CF165" s="10"/>
      <c r="CG165" s="6"/>
      <c r="CH165" s="7"/>
      <c r="CI165" s="9"/>
      <c r="CJ165" s="10"/>
      <c r="CK165" s="6"/>
      <c r="CL165" s="7"/>
      <c r="CM165" s="9"/>
      <c r="CN165" s="10"/>
      <c r="CO165" s="6"/>
      <c r="CP165" s="7"/>
      <c r="CQ165" s="13"/>
      <c r="CR165" s="10"/>
      <c r="CS165" s="6"/>
      <c r="CT165" s="7"/>
      <c r="CU165" s="9"/>
      <c r="CV165" s="10"/>
      <c r="CW165" s="6"/>
      <c r="CX165" s="7"/>
      <c r="CY165" s="9"/>
      <c r="CZ165" s="10"/>
      <c r="DA165" s="6">
        <v>34.35</v>
      </c>
      <c r="DB165" s="7">
        <v>30.13</v>
      </c>
      <c r="DC165" s="9">
        <v>40.47</v>
      </c>
      <c r="DD165" s="10">
        <v>20.36</v>
      </c>
      <c r="DE165" s="6">
        <v>20.47</v>
      </c>
      <c r="DF165" s="7">
        <v>10.51</v>
      </c>
      <c r="DG165" s="9"/>
      <c r="DH165" s="10">
        <v>0.01</v>
      </c>
      <c r="DI165" s="6">
        <v>0.06</v>
      </c>
      <c r="DJ165" s="7"/>
      <c r="DK165" s="9"/>
      <c r="DL165" s="10"/>
      <c r="DM165" s="6"/>
      <c r="DN165" s="7"/>
      <c r="DO165" s="9"/>
      <c r="DP165" s="10"/>
    </row>
    <row r="166" spans="1:120" ht="42.75" customHeight="1" x14ac:dyDescent="0.55000000000000004">
      <c r="A166" s="12">
        <v>163</v>
      </c>
      <c r="B166" s="9"/>
      <c r="C166" s="10"/>
      <c r="D166" s="6"/>
      <c r="E166" s="7"/>
      <c r="F166" s="9"/>
      <c r="G166" s="10"/>
      <c r="H166" s="6"/>
      <c r="I166" s="7"/>
      <c r="J166" s="9"/>
      <c r="K166" s="10"/>
      <c r="L166" s="6"/>
      <c r="M166" s="7"/>
      <c r="N166" s="9"/>
      <c r="O166" s="10"/>
      <c r="P166" s="6"/>
      <c r="Q166" s="7"/>
      <c r="R166" s="9"/>
      <c r="S166" s="10"/>
      <c r="T166" s="6"/>
      <c r="U166" s="7"/>
      <c r="V166" s="9"/>
      <c r="W166" s="10"/>
      <c r="X166" s="6"/>
      <c r="Y166" s="7"/>
      <c r="Z166" s="9"/>
      <c r="AA166" s="10"/>
      <c r="AB166" s="6"/>
      <c r="AC166" s="7"/>
      <c r="AD166" s="9"/>
      <c r="AE166" s="10"/>
      <c r="AF166" s="6"/>
      <c r="AG166" s="7"/>
      <c r="AH166" s="9"/>
      <c r="AI166" s="10"/>
      <c r="AJ166" s="6"/>
      <c r="AK166" s="7"/>
      <c r="AL166" s="9"/>
      <c r="AM166" s="10"/>
      <c r="AN166" s="6"/>
      <c r="AO166" s="7"/>
      <c r="AP166" s="9"/>
      <c r="AQ166" s="10"/>
      <c r="AR166" s="6"/>
      <c r="AS166" s="7"/>
      <c r="AT166" s="9"/>
      <c r="AU166" s="10"/>
      <c r="AV166" s="6"/>
      <c r="AW166" s="7"/>
      <c r="AX166" s="9"/>
      <c r="AY166" s="10"/>
      <c r="AZ166" s="6"/>
      <c r="BA166" s="7"/>
      <c r="BB166" s="9"/>
      <c r="BC166" s="10"/>
      <c r="BD166" s="6"/>
      <c r="BE166" s="7"/>
      <c r="BF166" s="9"/>
      <c r="BG166" s="10"/>
      <c r="BH166" s="6"/>
      <c r="BI166" s="7"/>
      <c r="BJ166" s="9"/>
      <c r="BK166" s="10"/>
      <c r="BL166" s="6"/>
      <c r="BM166" s="7"/>
      <c r="BN166" s="9"/>
      <c r="BO166" s="10"/>
      <c r="BP166" s="6"/>
      <c r="BQ166" s="7"/>
      <c r="BR166" s="9"/>
      <c r="BS166" s="10"/>
      <c r="BT166" s="6"/>
      <c r="BU166" s="7"/>
      <c r="BV166" s="9"/>
      <c r="BW166" s="10"/>
      <c r="BX166" s="6"/>
      <c r="BY166" s="7"/>
      <c r="BZ166" s="9"/>
      <c r="CA166" s="10"/>
      <c r="CB166" s="6"/>
      <c r="CC166" s="7"/>
      <c r="CD166" s="9"/>
      <c r="CE166" s="10"/>
      <c r="CF166" s="6"/>
      <c r="CG166" s="7"/>
      <c r="CH166" s="9"/>
      <c r="CI166" s="10"/>
      <c r="CJ166" s="6"/>
      <c r="CK166" s="7"/>
      <c r="CL166" s="9"/>
      <c r="CM166" s="10"/>
      <c r="CN166" s="6"/>
      <c r="CO166" s="7"/>
      <c r="CP166" s="9"/>
      <c r="CQ166" s="14"/>
      <c r="CR166" s="6"/>
      <c r="CS166" s="7"/>
      <c r="CT166" s="9"/>
      <c r="CU166" s="10"/>
      <c r="CV166" s="6"/>
      <c r="CW166" s="7"/>
      <c r="CX166" s="9"/>
      <c r="CY166" s="10"/>
      <c r="CZ166" s="6"/>
      <c r="DA166" s="7"/>
      <c r="DB166" s="9">
        <v>30</v>
      </c>
      <c r="DC166" s="10"/>
      <c r="DD166" s="6"/>
      <c r="DE166" s="7">
        <v>10.08</v>
      </c>
      <c r="DF166" s="9"/>
      <c r="DG166" s="10"/>
      <c r="DH166" s="6"/>
      <c r="DI166" s="7">
        <v>0.1</v>
      </c>
      <c r="DJ166" s="9"/>
      <c r="DK166" s="10"/>
      <c r="DL166" s="6"/>
      <c r="DM166" s="7"/>
      <c r="DN166" s="9"/>
      <c r="DO166" s="10"/>
      <c r="DP166" s="6"/>
    </row>
    <row r="167" spans="1:120" ht="42.75" customHeight="1" x14ac:dyDescent="0.55000000000000004">
      <c r="A167" s="13">
        <v>164</v>
      </c>
      <c r="B167" s="10"/>
      <c r="C167" s="6"/>
      <c r="D167" s="7"/>
      <c r="E167" s="9"/>
      <c r="F167" s="10"/>
      <c r="G167" s="6"/>
      <c r="H167" s="7"/>
      <c r="I167" s="9"/>
      <c r="J167" s="10"/>
      <c r="K167" s="6"/>
      <c r="L167" s="7"/>
      <c r="M167" s="9"/>
      <c r="N167" s="10"/>
      <c r="O167" s="6"/>
      <c r="P167" s="7"/>
      <c r="Q167" s="9"/>
      <c r="R167" s="10"/>
      <c r="S167" s="6"/>
      <c r="T167" s="7"/>
      <c r="U167" s="9"/>
      <c r="V167" s="10"/>
      <c r="W167" s="6"/>
      <c r="X167" s="7"/>
      <c r="Y167" s="9"/>
      <c r="Z167" s="10"/>
      <c r="AA167" s="6"/>
      <c r="AB167" s="7"/>
      <c r="AC167" s="9"/>
      <c r="AD167" s="10"/>
      <c r="AE167" s="6"/>
      <c r="AF167" s="7"/>
      <c r="AG167" s="9"/>
      <c r="AH167" s="10"/>
      <c r="AI167" s="6"/>
      <c r="AJ167" s="7"/>
      <c r="AK167" s="9"/>
      <c r="AL167" s="10"/>
      <c r="AM167" s="6"/>
      <c r="AN167" s="7"/>
      <c r="AO167" s="9"/>
      <c r="AP167" s="10"/>
      <c r="AQ167" s="6"/>
      <c r="AR167" s="7"/>
      <c r="AS167" s="9"/>
      <c r="AT167" s="10"/>
      <c r="AU167" s="6"/>
      <c r="AV167" s="7"/>
      <c r="AW167" s="9"/>
      <c r="AX167" s="10"/>
      <c r="AY167" s="6"/>
      <c r="AZ167" s="7"/>
      <c r="BA167" s="9"/>
      <c r="BB167" s="10"/>
      <c r="BC167" s="6"/>
      <c r="BD167" s="7"/>
      <c r="BE167" s="9"/>
      <c r="BF167" s="10"/>
      <c r="BG167" s="6"/>
      <c r="BH167" s="7"/>
      <c r="BI167" s="9"/>
      <c r="BJ167" s="10"/>
      <c r="BK167" s="6"/>
      <c r="BL167" s="7"/>
      <c r="BM167" s="9"/>
      <c r="BN167" s="10"/>
      <c r="BO167" s="6"/>
      <c r="BP167" s="7"/>
      <c r="BQ167" s="9"/>
      <c r="BR167" s="10"/>
      <c r="BS167" s="6"/>
      <c r="BT167" s="7"/>
      <c r="BU167" s="9"/>
      <c r="BV167" s="10"/>
      <c r="BW167" s="6"/>
      <c r="BX167" s="7"/>
      <c r="BY167" s="9"/>
      <c r="BZ167" s="10"/>
      <c r="CA167" s="6"/>
      <c r="CB167" s="7"/>
      <c r="CC167" s="9"/>
      <c r="CD167" s="10"/>
      <c r="CE167" s="6"/>
      <c r="CF167" s="7"/>
      <c r="CG167" s="9"/>
      <c r="CH167" s="10"/>
      <c r="CI167" s="6"/>
      <c r="CJ167" s="7"/>
      <c r="CK167" s="9"/>
      <c r="CL167" s="10"/>
      <c r="CM167" s="6"/>
      <c r="CN167" s="7"/>
      <c r="CO167" s="9"/>
      <c r="CP167" s="10"/>
      <c r="CQ167" s="15"/>
      <c r="CR167" s="7"/>
      <c r="CS167" s="9"/>
      <c r="CT167" s="10"/>
      <c r="CU167" s="6"/>
      <c r="CV167" s="7"/>
      <c r="CW167" s="9"/>
      <c r="CX167" s="10"/>
      <c r="CY167" s="6"/>
      <c r="CZ167" s="7"/>
      <c r="DA167" s="9"/>
      <c r="DB167" s="10"/>
      <c r="DC167" s="6">
        <v>30.04</v>
      </c>
      <c r="DD167" s="7">
        <v>20.239999999999998</v>
      </c>
      <c r="DE167" s="9">
        <v>11.32</v>
      </c>
      <c r="DF167" s="10">
        <v>7.6</v>
      </c>
      <c r="DG167" s="6">
        <v>4.5</v>
      </c>
      <c r="DH167" s="7"/>
      <c r="DI167" s="9">
        <v>1</v>
      </c>
      <c r="DJ167" s="10">
        <v>0.01</v>
      </c>
      <c r="DK167" s="6">
        <v>0.01</v>
      </c>
      <c r="DL167" s="7"/>
      <c r="DM167" s="9"/>
      <c r="DN167" s="10"/>
      <c r="DO167" s="6"/>
      <c r="DP167" s="7"/>
    </row>
    <row r="168" spans="1:120" ht="42.75" customHeight="1" x14ac:dyDescent="0.55000000000000004">
      <c r="A168" s="14">
        <v>165</v>
      </c>
      <c r="B168" s="6"/>
      <c r="C168" s="7"/>
      <c r="D168" s="9"/>
      <c r="E168" s="10"/>
      <c r="F168" s="6"/>
      <c r="G168" s="7"/>
      <c r="H168" s="9"/>
      <c r="I168" s="10"/>
      <c r="J168" s="6"/>
      <c r="K168" s="7"/>
      <c r="L168" s="9"/>
      <c r="M168" s="10"/>
      <c r="N168" s="6"/>
      <c r="O168" s="7"/>
      <c r="P168" s="9"/>
      <c r="Q168" s="10"/>
      <c r="R168" s="6"/>
      <c r="S168" s="7"/>
      <c r="T168" s="9"/>
      <c r="U168" s="10"/>
      <c r="V168" s="6"/>
      <c r="W168" s="7"/>
      <c r="X168" s="9"/>
      <c r="Y168" s="10"/>
      <c r="Z168" s="6"/>
      <c r="AA168" s="7"/>
      <c r="AB168" s="9"/>
      <c r="AC168" s="10"/>
      <c r="AD168" s="6"/>
      <c r="AE168" s="7"/>
      <c r="AF168" s="9"/>
      <c r="AG168" s="10"/>
      <c r="AH168" s="6"/>
      <c r="AI168" s="7"/>
      <c r="AJ168" s="9"/>
      <c r="AK168" s="10"/>
      <c r="AL168" s="6"/>
      <c r="AM168" s="7"/>
      <c r="AN168" s="9"/>
      <c r="AO168" s="10"/>
      <c r="AP168" s="6"/>
      <c r="AQ168" s="7"/>
      <c r="AR168" s="9"/>
      <c r="AS168" s="10"/>
      <c r="AT168" s="6"/>
      <c r="AU168" s="7"/>
      <c r="AV168" s="9"/>
      <c r="AW168" s="10"/>
      <c r="AX168" s="6"/>
      <c r="AY168" s="7"/>
      <c r="AZ168" s="9"/>
      <c r="BA168" s="10"/>
      <c r="BB168" s="6"/>
      <c r="BC168" s="7"/>
      <c r="BD168" s="9"/>
      <c r="BE168" s="10"/>
      <c r="BF168" s="6"/>
      <c r="BG168" s="7"/>
      <c r="BH168" s="9"/>
      <c r="BI168" s="10"/>
      <c r="BJ168" s="6"/>
      <c r="BK168" s="7"/>
      <c r="BL168" s="9"/>
      <c r="BM168" s="10"/>
      <c r="BN168" s="6"/>
      <c r="BO168" s="7"/>
      <c r="BP168" s="9"/>
      <c r="BQ168" s="10"/>
      <c r="BR168" s="6"/>
      <c r="BS168" s="7"/>
      <c r="BT168" s="9"/>
      <c r="BU168" s="10"/>
      <c r="BV168" s="6"/>
      <c r="BW168" s="7"/>
      <c r="BX168" s="9"/>
      <c r="BY168" s="10"/>
      <c r="BZ168" s="6"/>
      <c r="CA168" s="7"/>
      <c r="CB168" s="9"/>
      <c r="CC168" s="10"/>
      <c r="CD168" s="6"/>
      <c r="CE168" s="7"/>
      <c r="CF168" s="9"/>
      <c r="CG168" s="10"/>
      <c r="CH168" s="6"/>
      <c r="CI168" s="7"/>
      <c r="CJ168" s="9"/>
      <c r="CK168" s="10"/>
      <c r="CL168" s="6"/>
      <c r="CM168" s="7"/>
      <c r="CN168" s="9"/>
      <c r="CO168" s="10"/>
      <c r="CP168" s="6"/>
      <c r="CQ168" s="12"/>
      <c r="CR168" s="9"/>
      <c r="CS168" s="10"/>
      <c r="CT168" s="6"/>
      <c r="CU168" s="7"/>
      <c r="CV168" s="9"/>
      <c r="CW168" s="10"/>
      <c r="CX168" s="6"/>
      <c r="CY168" s="7"/>
      <c r="CZ168" s="9"/>
      <c r="DA168" s="10"/>
      <c r="DB168" s="6"/>
      <c r="DC168" s="7"/>
      <c r="DD168" s="9"/>
      <c r="DE168" s="10"/>
      <c r="DF168" s="6"/>
      <c r="DG168" s="7">
        <v>0.1</v>
      </c>
      <c r="DH168" s="9"/>
      <c r="DI168" s="10">
        <v>10</v>
      </c>
      <c r="DJ168" s="6">
        <v>0.1</v>
      </c>
      <c r="DK168" s="7"/>
      <c r="DL168" s="9"/>
      <c r="DM168" s="10"/>
      <c r="DN168" s="6"/>
      <c r="DO168" s="7"/>
      <c r="DP168" s="9"/>
    </row>
    <row r="169" spans="1:120" ht="42.75" customHeight="1" x14ac:dyDescent="0.55000000000000004">
      <c r="A169" s="15">
        <v>166</v>
      </c>
      <c r="B169" s="7"/>
      <c r="C169" s="9"/>
      <c r="D169" s="10"/>
      <c r="E169" s="6"/>
      <c r="F169" s="7"/>
      <c r="G169" s="9"/>
      <c r="H169" s="10"/>
      <c r="I169" s="6"/>
      <c r="J169" s="7"/>
      <c r="K169" s="9"/>
      <c r="L169" s="10"/>
      <c r="M169" s="6"/>
      <c r="N169" s="7"/>
      <c r="O169" s="9"/>
      <c r="P169" s="10"/>
      <c r="Q169" s="6"/>
      <c r="R169" s="7"/>
      <c r="S169" s="9"/>
      <c r="T169" s="10"/>
      <c r="U169" s="6"/>
      <c r="V169" s="7"/>
      <c r="W169" s="9"/>
      <c r="X169" s="10"/>
      <c r="Y169" s="6"/>
      <c r="Z169" s="7"/>
      <c r="AA169" s="9"/>
      <c r="AB169" s="10"/>
      <c r="AC169" s="6"/>
      <c r="AD169" s="7"/>
      <c r="AE169" s="9"/>
      <c r="AF169" s="10"/>
      <c r="AG169" s="6"/>
      <c r="AH169" s="7"/>
      <c r="AI169" s="9"/>
      <c r="AJ169" s="10"/>
      <c r="AK169" s="6"/>
      <c r="AL169" s="7"/>
      <c r="AM169" s="9"/>
      <c r="AN169" s="10"/>
      <c r="AO169" s="6"/>
      <c r="AP169" s="7"/>
      <c r="AQ169" s="9"/>
      <c r="AR169" s="10"/>
      <c r="AS169" s="6"/>
      <c r="AT169" s="7"/>
      <c r="AU169" s="9"/>
      <c r="AV169" s="10"/>
      <c r="AW169" s="6"/>
      <c r="AX169" s="7"/>
      <c r="AY169" s="9"/>
      <c r="AZ169" s="10"/>
      <c r="BA169" s="6"/>
      <c r="BB169" s="7"/>
      <c r="BC169" s="9"/>
      <c r="BD169" s="10"/>
      <c r="BE169" s="6"/>
      <c r="BF169" s="7"/>
      <c r="BG169" s="9"/>
      <c r="BH169" s="10"/>
      <c r="BI169" s="6"/>
      <c r="BJ169" s="7"/>
      <c r="BK169" s="9"/>
      <c r="BL169" s="10"/>
      <c r="BM169" s="6"/>
      <c r="BN169" s="7"/>
      <c r="BO169" s="9"/>
      <c r="BP169" s="10"/>
      <c r="BQ169" s="6"/>
      <c r="BR169" s="7"/>
      <c r="BS169" s="9"/>
      <c r="BT169" s="10"/>
      <c r="BU169" s="6"/>
      <c r="BV169" s="7"/>
      <c r="BW169" s="9"/>
      <c r="BX169" s="10"/>
      <c r="BY169" s="6"/>
      <c r="BZ169" s="7"/>
      <c r="CA169" s="9"/>
      <c r="CB169" s="10"/>
      <c r="CC169" s="6"/>
      <c r="CD169" s="7"/>
      <c r="CE169" s="9"/>
      <c r="CF169" s="10"/>
      <c r="CG169" s="6"/>
      <c r="CH169" s="7"/>
      <c r="CI169" s="9"/>
      <c r="CJ169" s="10"/>
      <c r="CK169" s="6"/>
      <c r="CL169" s="7"/>
      <c r="CM169" s="9"/>
      <c r="CN169" s="10"/>
      <c r="CO169" s="6"/>
      <c r="CP169" s="7"/>
      <c r="CQ169" s="13"/>
      <c r="CR169" s="14"/>
      <c r="CS169" s="15"/>
      <c r="CT169" s="12"/>
      <c r="CU169" s="13"/>
      <c r="CV169" s="14"/>
      <c r="CW169" s="15"/>
      <c r="CX169" s="12"/>
      <c r="CY169" s="13"/>
      <c r="CZ169" s="14"/>
      <c r="DA169" s="15"/>
      <c r="DB169" s="12"/>
      <c r="DC169" s="13"/>
      <c r="DD169" s="10"/>
      <c r="DE169" s="6">
        <v>18.98</v>
      </c>
      <c r="DF169" s="7">
        <v>2.9</v>
      </c>
      <c r="DG169" s="9">
        <v>7.2</v>
      </c>
      <c r="DH169" s="10">
        <v>0.04</v>
      </c>
      <c r="DI169" s="6">
        <v>0.04</v>
      </c>
      <c r="DJ169" s="7">
        <v>1</v>
      </c>
      <c r="DK169" s="9"/>
      <c r="DL169" s="10"/>
      <c r="DM169" s="6"/>
      <c r="DN169" s="7"/>
      <c r="DO169" s="9"/>
      <c r="DP169" s="10"/>
    </row>
    <row r="170" spans="1:120" ht="42.75" customHeight="1" x14ac:dyDescent="0.55000000000000004">
      <c r="A170" s="12">
        <v>167</v>
      </c>
      <c r="B170" s="9"/>
      <c r="C170" s="10"/>
      <c r="D170" s="6"/>
      <c r="E170" s="7"/>
      <c r="F170" s="9"/>
      <c r="G170" s="10"/>
      <c r="H170" s="6"/>
      <c r="I170" s="7"/>
      <c r="J170" s="9"/>
      <c r="K170" s="10"/>
      <c r="L170" s="6"/>
      <c r="M170" s="7"/>
      <c r="N170" s="9"/>
      <c r="O170" s="10"/>
      <c r="P170" s="6"/>
      <c r="Q170" s="7"/>
      <c r="R170" s="9"/>
      <c r="S170" s="10"/>
      <c r="T170" s="6"/>
      <c r="U170" s="7"/>
      <c r="V170" s="9"/>
      <c r="W170" s="10"/>
      <c r="X170" s="6"/>
      <c r="Y170" s="7"/>
      <c r="Z170" s="9"/>
      <c r="AA170" s="10"/>
      <c r="AB170" s="6"/>
      <c r="AC170" s="7"/>
      <c r="AD170" s="9"/>
      <c r="AE170" s="10"/>
      <c r="AF170" s="6"/>
      <c r="AG170" s="7"/>
      <c r="AH170" s="9"/>
      <c r="AI170" s="10"/>
      <c r="AJ170" s="6"/>
      <c r="AK170" s="7"/>
      <c r="AL170" s="9"/>
      <c r="AM170" s="10"/>
      <c r="AN170" s="6"/>
      <c r="AO170" s="7"/>
      <c r="AP170" s="9"/>
      <c r="AQ170" s="10"/>
      <c r="AR170" s="6"/>
      <c r="AS170" s="7"/>
      <c r="AT170" s="9"/>
      <c r="AU170" s="10"/>
      <c r="AV170" s="6"/>
      <c r="AW170" s="7"/>
      <c r="AX170" s="9"/>
      <c r="AY170" s="10"/>
      <c r="AZ170" s="6"/>
      <c r="BA170" s="7"/>
      <c r="BB170" s="9"/>
      <c r="BC170" s="10"/>
      <c r="BD170" s="6"/>
      <c r="BE170" s="7"/>
      <c r="BF170" s="9"/>
      <c r="BG170" s="10"/>
      <c r="BH170" s="6"/>
      <c r="BI170" s="7"/>
      <c r="BJ170" s="9"/>
      <c r="BK170" s="10"/>
      <c r="BL170" s="6"/>
      <c r="BM170" s="7"/>
      <c r="BN170" s="9"/>
      <c r="BO170" s="10"/>
      <c r="BP170" s="6"/>
      <c r="BQ170" s="7"/>
      <c r="BR170" s="9"/>
      <c r="BS170" s="10"/>
      <c r="BT170" s="6"/>
      <c r="BU170" s="7"/>
      <c r="BV170" s="9"/>
      <c r="BW170" s="10"/>
      <c r="BX170" s="6"/>
      <c r="BY170" s="7"/>
      <c r="BZ170" s="9"/>
      <c r="CA170" s="10"/>
      <c r="CB170" s="6"/>
      <c r="CC170" s="7"/>
      <c r="CD170" s="9"/>
      <c r="CE170" s="10"/>
      <c r="CF170" s="6"/>
      <c r="CG170" s="7"/>
      <c r="CH170" s="9"/>
      <c r="CI170" s="10"/>
      <c r="CJ170" s="6"/>
      <c r="CK170" s="7"/>
      <c r="CL170" s="9"/>
      <c r="CM170" s="10"/>
      <c r="CN170" s="6"/>
      <c r="CO170" s="7"/>
      <c r="CP170" s="9"/>
      <c r="CQ170" s="10"/>
      <c r="CR170" s="6"/>
      <c r="CS170" s="7"/>
      <c r="CT170" s="9"/>
      <c r="CU170" s="10"/>
      <c r="CV170" s="6"/>
      <c r="CW170" s="7"/>
      <c r="CX170" s="9"/>
      <c r="CY170" s="10"/>
      <c r="CZ170" s="6"/>
      <c r="DA170" s="7"/>
      <c r="DB170" s="9"/>
      <c r="DC170" s="10"/>
      <c r="DD170" s="6"/>
      <c r="DE170" s="7"/>
      <c r="DF170" s="9"/>
      <c r="DG170" s="10">
        <v>0.05</v>
      </c>
      <c r="DH170" s="6"/>
      <c r="DI170" s="7">
        <v>1.7</v>
      </c>
      <c r="DJ170" s="9">
        <v>10</v>
      </c>
      <c r="DK170" s="10"/>
      <c r="DL170" s="6"/>
      <c r="DM170" s="7"/>
      <c r="DN170" s="9"/>
      <c r="DO170" s="10"/>
      <c r="DP170" s="6"/>
    </row>
    <row r="171" spans="1:120" ht="42.75" customHeight="1" x14ac:dyDescent="0.55000000000000004">
      <c r="A171" s="13">
        <v>168</v>
      </c>
      <c r="B171" s="10"/>
      <c r="C171" s="6"/>
      <c r="D171" s="7"/>
      <c r="E171" s="9"/>
      <c r="F171" s="10"/>
      <c r="G171" s="6"/>
      <c r="H171" s="7"/>
      <c r="I171" s="9"/>
      <c r="J171" s="10"/>
      <c r="K171" s="6"/>
      <c r="L171" s="7"/>
      <c r="M171" s="9"/>
      <c r="N171" s="10"/>
      <c r="O171" s="6"/>
      <c r="P171" s="7"/>
      <c r="Q171" s="9"/>
      <c r="R171" s="10"/>
      <c r="S171" s="6"/>
      <c r="T171" s="7"/>
      <c r="U171" s="9"/>
      <c r="V171" s="10"/>
      <c r="W171" s="6"/>
      <c r="X171" s="7"/>
      <c r="Y171" s="9"/>
      <c r="Z171" s="10"/>
      <c r="AA171" s="6"/>
      <c r="AB171" s="7"/>
      <c r="AC171" s="9"/>
      <c r="AD171" s="10"/>
      <c r="AE171" s="6"/>
      <c r="AF171" s="7"/>
      <c r="AG171" s="9"/>
      <c r="AH171" s="10"/>
      <c r="AI171" s="6"/>
      <c r="AJ171" s="7"/>
      <c r="AK171" s="9"/>
      <c r="AL171" s="10"/>
      <c r="AM171" s="6"/>
      <c r="AN171" s="7"/>
      <c r="AO171" s="9"/>
      <c r="AP171" s="10"/>
      <c r="AQ171" s="6"/>
      <c r="AR171" s="7"/>
      <c r="AS171" s="9"/>
      <c r="AT171" s="10"/>
      <c r="AU171" s="6"/>
      <c r="AV171" s="7"/>
      <c r="AW171" s="9"/>
      <c r="AX171" s="10"/>
      <c r="AY171" s="6"/>
      <c r="AZ171" s="7"/>
      <c r="BA171" s="9"/>
      <c r="BB171" s="10"/>
      <c r="BC171" s="6"/>
      <c r="BD171" s="7"/>
      <c r="BE171" s="9"/>
      <c r="BF171" s="10"/>
      <c r="BG171" s="6"/>
      <c r="BH171" s="7"/>
      <c r="BI171" s="9"/>
      <c r="BJ171" s="10"/>
      <c r="BK171" s="6"/>
      <c r="BL171" s="7"/>
      <c r="BM171" s="9"/>
      <c r="BN171" s="10"/>
      <c r="BO171" s="6"/>
      <c r="BP171" s="7"/>
      <c r="BQ171" s="9"/>
      <c r="BR171" s="10"/>
      <c r="BS171" s="6"/>
      <c r="BT171" s="7"/>
      <c r="BU171" s="9"/>
      <c r="BV171" s="10"/>
      <c r="BW171" s="6"/>
      <c r="BX171" s="7"/>
      <c r="BY171" s="9"/>
      <c r="BZ171" s="10"/>
      <c r="CA171" s="6"/>
      <c r="CB171" s="7"/>
      <c r="CC171" s="9"/>
      <c r="CD171" s="10"/>
      <c r="CE171" s="6"/>
      <c r="CF171" s="7"/>
      <c r="CG171" s="9"/>
      <c r="CH171" s="10"/>
      <c r="CI171" s="6"/>
      <c r="CJ171" s="7"/>
      <c r="CK171" s="9"/>
      <c r="CL171" s="10"/>
      <c r="CM171" s="6"/>
      <c r="CN171" s="7"/>
      <c r="CO171" s="9"/>
      <c r="CP171" s="10"/>
      <c r="CQ171" s="6"/>
      <c r="CR171" s="7"/>
      <c r="CS171" s="9"/>
      <c r="CT171" s="10"/>
      <c r="CU171" s="6"/>
      <c r="CV171" s="7"/>
      <c r="CW171" s="9"/>
      <c r="CX171" s="10"/>
      <c r="CY171" s="6"/>
      <c r="CZ171" s="7"/>
      <c r="DA171" s="9"/>
      <c r="DB171" s="10"/>
      <c r="DC171" s="6"/>
      <c r="DD171" s="7"/>
      <c r="DE171" s="9"/>
      <c r="DF171" s="10">
        <v>0.12</v>
      </c>
      <c r="DG171" s="6">
        <v>11.12</v>
      </c>
      <c r="DH171" s="7">
        <v>1.8</v>
      </c>
      <c r="DI171" s="9">
        <v>10.44</v>
      </c>
      <c r="DJ171" s="10">
        <v>1</v>
      </c>
      <c r="DK171" s="6">
        <v>0.73</v>
      </c>
      <c r="DL171" s="7"/>
      <c r="DM171" s="9"/>
      <c r="DN171" s="10"/>
      <c r="DO171" s="6"/>
      <c r="DP171" s="7"/>
    </row>
    <row r="172" spans="1:120" ht="42.75" customHeight="1" x14ac:dyDescent="0.55000000000000004">
      <c r="A172" s="14">
        <v>169</v>
      </c>
      <c r="B172" s="6"/>
      <c r="C172" s="7"/>
      <c r="D172" s="9"/>
      <c r="E172" s="10"/>
      <c r="F172" s="6"/>
      <c r="G172" s="7"/>
      <c r="H172" s="9"/>
      <c r="I172" s="10"/>
      <c r="J172" s="6"/>
      <c r="K172" s="7"/>
      <c r="L172" s="9"/>
      <c r="M172" s="10"/>
      <c r="N172" s="6"/>
      <c r="O172" s="7"/>
      <c r="P172" s="9"/>
      <c r="Q172" s="10"/>
      <c r="R172" s="6"/>
      <c r="S172" s="7"/>
      <c r="T172" s="9"/>
      <c r="U172" s="10"/>
      <c r="V172" s="6"/>
      <c r="W172" s="7"/>
      <c r="X172" s="9"/>
      <c r="Y172" s="10"/>
      <c r="Z172" s="6"/>
      <c r="AA172" s="7"/>
      <c r="AB172" s="9"/>
      <c r="AC172" s="10"/>
      <c r="AD172" s="6"/>
      <c r="AE172" s="7"/>
      <c r="AF172" s="9"/>
      <c r="AG172" s="10"/>
      <c r="AH172" s="6"/>
      <c r="AI172" s="7"/>
      <c r="AJ172" s="9"/>
      <c r="AK172" s="10"/>
      <c r="AL172" s="6"/>
      <c r="AM172" s="7"/>
      <c r="AN172" s="9"/>
      <c r="AO172" s="10"/>
      <c r="AP172" s="6"/>
      <c r="AQ172" s="7"/>
      <c r="AR172" s="9"/>
      <c r="AS172" s="10"/>
      <c r="AT172" s="6"/>
      <c r="AU172" s="7"/>
      <c r="AV172" s="9"/>
      <c r="AW172" s="10"/>
      <c r="AX172" s="6"/>
      <c r="AY172" s="7"/>
      <c r="AZ172" s="9"/>
      <c r="BA172" s="10"/>
      <c r="BB172" s="6"/>
      <c r="BC172" s="7"/>
      <c r="BD172" s="9"/>
      <c r="BE172" s="10"/>
      <c r="BF172" s="6"/>
      <c r="BG172" s="7"/>
      <c r="BH172" s="9"/>
      <c r="BI172" s="10"/>
      <c r="BJ172" s="6"/>
      <c r="BK172" s="7"/>
      <c r="BL172" s="9"/>
      <c r="BM172" s="10"/>
      <c r="BN172" s="6"/>
      <c r="BO172" s="7"/>
      <c r="BP172" s="9"/>
      <c r="BQ172" s="10"/>
      <c r="BR172" s="6"/>
      <c r="BS172" s="7"/>
      <c r="BT172" s="9"/>
      <c r="BU172" s="10"/>
      <c r="BV172" s="6"/>
      <c r="BW172" s="7"/>
      <c r="BX172" s="9"/>
      <c r="BY172" s="10"/>
      <c r="BZ172" s="6"/>
      <c r="CA172" s="7"/>
      <c r="CB172" s="9"/>
      <c r="CC172" s="10"/>
      <c r="CD172" s="6"/>
      <c r="CE172" s="7"/>
      <c r="CF172" s="9"/>
      <c r="CG172" s="10"/>
      <c r="CH172" s="6"/>
      <c r="CI172" s="7"/>
      <c r="CJ172" s="9"/>
      <c r="CK172" s="10"/>
      <c r="CL172" s="6"/>
      <c r="CM172" s="7"/>
      <c r="CN172" s="9"/>
      <c r="CO172" s="10"/>
      <c r="CP172" s="6"/>
      <c r="CQ172" s="7"/>
      <c r="CR172" s="9"/>
      <c r="CS172" s="10"/>
      <c r="CT172" s="6"/>
      <c r="CU172" s="7"/>
      <c r="CV172" s="9"/>
      <c r="CW172" s="10"/>
      <c r="CX172" s="6"/>
      <c r="CY172" s="7"/>
      <c r="CZ172" s="9"/>
      <c r="DA172" s="14"/>
      <c r="DB172" s="15"/>
      <c r="DC172" s="12"/>
      <c r="DD172" s="13"/>
      <c r="DE172" s="14"/>
      <c r="DF172" s="15"/>
      <c r="DG172" s="7"/>
      <c r="DH172" s="9"/>
      <c r="DI172" s="10">
        <v>12.71</v>
      </c>
      <c r="DJ172" s="6">
        <v>0.01</v>
      </c>
      <c r="DK172" s="7">
        <v>1</v>
      </c>
      <c r="DL172" s="9">
        <v>0.01</v>
      </c>
      <c r="DM172" s="10"/>
      <c r="DN172" s="6"/>
      <c r="DO172" s="7"/>
      <c r="DP172" s="9"/>
    </row>
    <row r="173" spans="1:120" ht="42.75" customHeight="1" x14ac:dyDescent="0.55000000000000004">
      <c r="A173" s="15">
        <v>170</v>
      </c>
      <c r="B173" s="7"/>
      <c r="C173" s="9"/>
      <c r="D173" s="10"/>
      <c r="E173" s="6"/>
      <c r="F173" s="7"/>
      <c r="G173" s="9"/>
      <c r="H173" s="10"/>
      <c r="I173" s="6"/>
      <c r="J173" s="7"/>
      <c r="K173" s="9"/>
      <c r="L173" s="10"/>
      <c r="M173" s="6"/>
      <c r="N173" s="7"/>
      <c r="O173" s="9"/>
      <c r="P173" s="10"/>
      <c r="Q173" s="6"/>
      <c r="R173" s="7"/>
      <c r="S173" s="9"/>
      <c r="T173" s="10"/>
      <c r="U173" s="6"/>
      <c r="V173" s="7"/>
      <c r="W173" s="9"/>
      <c r="X173" s="10"/>
      <c r="Y173" s="6"/>
      <c r="Z173" s="7"/>
      <c r="AA173" s="9"/>
      <c r="AB173" s="10"/>
      <c r="AC173" s="6"/>
      <c r="AD173" s="7"/>
      <c r="AE173" s="9"/>
      <c r="AF173" s="10"/>
      <c r="AG173" s="6"/>
      <c r="AH173" s="7"/>
      <c r="AI173" s="9"/>
      <c r="AJ173" s="10"/>
      <c r="AK173" s="6"/>
      <c r="AL173" s="7"/>
      <c r="AM173" s="9"/>
      <c r="AN173" s="10"/>
      <c r="AO173" s="6"/>
      <c r="AP173" s="7"/>
      <c r="AQ173" s="9"/>
      <c r="AR173" s="10"/>
      <c r="AS173" s="6"/>
      <c r="AT173" s="7"/>
      <c r="AU173" s="9"/>
      <c r="AV173" s="10"/>
      <c r="AW173" s="6"/>
      <c r="AX173" s="7"/>
      <c r="AY173" s="9"/>
      <c r="AZ173" s="10"/>
      <c r="BA173" s="6"/>
      <c r="BB173" s="7"/>
      <c r="BC173" s="9"/>
      <c r="BD173" s="10"/>
      <c r="BE173" s="6"/>
      <c r="BF173" s="7"/>
      <c r="BG173" s="9"/>
      <c r="BH173" s="10"/>
      <c r="BI173" s="6"/>
      <c r="BJ173" s="7"/>
      <c r="BK173" s="9"/>
      <c r="BL173" s="10"/>
      <c r="BM173" s="6"/>
      <c r="BN173" s="7"/>
      <c r="BO173" s="9"/>
      <c r="BP173" s="10"/>
      <c r="BQ173" s="6"/>
      <c r="BR173" s="7"/>
      <c r="BS173" s="9"/>
      <c r="BT173" s="10"/>
      <c r="BU173" s="6"/>
      <c r="BV173" s="7"/>
      <c r="BW173" s="9"/>
      <c r="BX173" s="10"/>
      <c r="BY173" s="6"/>
      <c r="BZ173" s="7"/>
      <c r="CA173" s="9"/>
      <c r="CB173" s="10"/>
      <c r="CC173" s="6"/>
      <c r="CD173" s="7"/>
      <c r="CE173" s="9"/>
      <c r="CF173" s="10"/>
      <c r="CG173" s="6"/>
      <c r="CH173" s="7"/>
      <c r="CI173" s="9"/>
      <c r="CJ173" s="10"/>
      <c r="CK173" s="6"/>
      <c r="CL173" s="7"/>
      <c r="CM173" s="9"/>
      <c r="CN173" s="10"/>
      <c r="CO173" s="6"/>
      <c r="CP173" s="7"/>
      <c r="CQ173" s="9"/>
      <c r="CR173" s="10"/>
      <c r="CS173" s="6"/>
      <c r="CT173" s="7"/>
      <c r="CU173" s="9"/>
      <c r="CV173" s="10"/>
      <c r="CW173" s="6"/>
      <c r="CX173" s="7"/>
      <c r="CY173" s="9"/>
      <c r="CZ173" s="10"/>
      <c r="DA173" s="6"/>
      <c r="DB173" s="7"/>
      <c r="DC173" s="9"/>
      <c r="DD173" s="10"/>
      <c r="DE173" s="6"/>
      <c r="DF173" s="7"/>
      <c r="DG173" s="9"/>
      <c r="DH173" s="10">
        <v>11.46</v>
      </c>
      <c r="DI173" s="6">
        <v>20.190000000000001</v>
      </c>
      <c r="DJ173" s="7">
        <v>10.51</v>
      </c>
      <c r="DK173" s="9">
        <v>4.8</v>
      </c>
      <c r="DL173" s="10">
        <v>1.25</v>
      </c>
      <c r="DM173" s="6"/>
      <c r="DN173" s="7"/>
      <c r="DO173" s="9"/>
      <c r="DP173" s="10"/>
    </row>
    <row r="174" spans="1:120" ht="42.75" customHeight="1" x14ac:dyDescent="0.55000000000000004">
      <c r="A174" s="12">
        <v>171</v>
      </c>
      <c r="B174" s="9"/>
      <c r="C174" s="10"/>
      <c r="D174" s="6"/>
      <c r="E174" s="7"/>
      <c r="F174" s="9"/>
      <c r="G174" s="10"/>
      <c r="H174" s="6"/>
      <c r="I174" s="7"/>
      <c r="J174" s="9"/>
      <c r="K174" s="10"/>
      <c r="L174" s="6"/>
      <c r="M174" s="7"/>
      <c r="N174" s="9"/>
      <c r="O174" s="10"/>
      <c r="P174" s="6"/>
      <c r="Q174" s="7"/>
      <c r="R174" s="9"/>
      <c r="S174" s="10"/>
      <c r="T174" s="6"/>
      <c r="U174" s="7"/>
      <c r="V174" s="9"/>
      <c r="W174" s="10"/>
      <c r="X174" s="6"/>
      <c r="Y174" s="7"/>
      <c r="Z174" s="9"/>
      <c r="AA174" s="10"/>
      <c r="AB174" s="6"/>
      <c r="AC174" s="7"/>
      <c r="AD174" s="9"/>
      <c r="AE174" s="10"/>
      <c r="AF174" s="6"/>
      <c r="AG174" s="7"/>
      <c r="AH174" s="9"/>
      <c r="AI174" s="10"/>
      <c r="AJ174" s="6"/>
      <c r="AK174" s="7"/>
      <c r="AL174" s="9"/>
      <c r="AM174" s="10"/>
      <c r="AN174" s="6"/>
      <c r="AO174" s="7"/>
      <c r="AP174" s="9"/>
      <c r="AQ174" s="10"/>
      <c r="AR174" s="6"/>
      <c r="AS174" s="7"/>
      <c r="AT174" s="9"/>
      <c r="AU174" s="10"/>
      <c r="AV174" s="6"/>
      <c r="AW174" s="7"/>
      <c r="AX174" s="9"/>
      <c r="AY174" s="10"/>
      <c r="AZ174" s="6"/>
      <c r="BA174" s="7"/>
      <c r="BB174" s="9"/>
      <c r="BC174" s="10"/>
      <c r="BD174" s="6"/>
      <c r="BE174" s="7"/>
      <c r="BF174" s="9"/>
      <c r="BG174" s="10"/>
      <c r="BH174" s="6"/>
      <c r="BI174" s="7"/>
      <c r="BJ174" s="9"/>
      <c r="BK174" s="10"/>
      <c r="BL174" s="6"/>
      <c r="BM174" s="7"/>
      <c r="BN174" s="9"/>
      <c r="BO174" s="10"/>
      <c r="BP174" s="6"/>
      <c r="BQ174" s="7"/>
      <c r="BR174" s="9"/>
      <c r="BS174" s="10"/>
      <c r="BT174" s="6"/>
      <c r="BU174" s="7"/>
      <c r="BV174" s="9"/>
      <c r="BW174" s="10"/>
      <c r="BX174" s="6"/>
      <c r="BY174" s="7"/>
      <c r="BZ174" s="9"/>
      <c r="CA174" s="10"/>
      <c r="CB174" s="6"/>
      <c r="CC174" s="7"/>
      <c r="CD174" s="9"/>
      <c r="CE174" s="10"/>
      <c r="CF174" s="6"/>
      <c r="CG174" s="7"/>
      <c r="CH174" s="9"/>
      <c r="CI174" s="10"/>
      <c r="CJ174" s="6"/>
      <c r="CK174" s="7"/>
      <c r="CL174" s="9"/>
      <c r="CM174" s="10"/>
      <c r="CN174" s="6"/>
      <c r="CO174" s="7"/>
      <c r="CP174" s="9"/>
      <c r="CQ174" s="10"/>
      <c r="CR174" s="6"/>
      <c r="CS174" s="7"/>
      <c r="CT174" s="9"/>
      <c r="CU174" s="10"/>
      <c r="CV174" s="6"/>
      <c r="CW174" s="7"/>
      <c r="CX174" s="9"/>
      <c r="CY174" s="10"/>
      <c r="CZ174" s="6"/>
      <c r="DA174" s="7"/>
      <c r="DB174" s="9"/>
      <c r="DC174" s="10"/>
      <c r="DD174" s="6"/>
      <c r="DE174" s="7"/>
      <c r="DF174" s="9"/>
      <c r="DG174" s="10"/>
      <c r="DH174" s="6"/>
      <c r="DI174" s="7">
        <v>21.53</v>
      </c>
      <c r="DJ174" s="9">
        <v>0.97</v>
      </c>
      <c r="DK174" s="10">
        <v>10.76</v>
      </c>
      <c r="DL174" s="6">
        <v>1.3</v>
      </c>
      <c r="DM174" s="7">
        <v>0.32</v>
      </c>
      <c r="DN174" s="9"/>
      <c r="DO174" s="10"/>
      <c r="DP174" s="6"/>
    </row>
    <row r="175" spans="1:120" ht="42.75" customHeight="1" x14ac:dyDescent="0.55000000000000004">
      <c r="A175" s="13">
        <v>172</v>
      </c>
      <c r="B175" s="10"/>
      <c r="C175" s="6"/>
      <c r="D175" s="7"/>
      <c r="E175" s="9"/>
      <c r="F175" s="10"/>
      <c r="G175" s="6"/>
      <c r="H175" s="7"/>
      <c r="I175" s="9"/>
      <c r="J175" s="10"/>
      <c r="K175" s="6"/>
      <c r="L175" s="7"/>
      <c r="M175" s="9"/>
      <c r="N175" s="10"/>
      <c r="O175" s="6"/>
      <c r="P175" s="7"/>
      <c r="Q175" s="9"/>
      <c r="R175" s="10"/>
      <c r="S175" s="6"/>
      <c r="T175" s="7"/>
      <c r="U175" s="9"/>
      <c r="V175" s="10"/>
      <c r="W175" s="6"/>
      <c r="X175" s="7"/>
      <c r="Y175" s="9"/>
      <c r="Z175" s="10"/>
      <c r="AA175" s="6"/>
      <c r="AB175" s="7"/>
      <c r="AC175" s="9"/>
      <c r="AD175" s="10"/>
      <c r="AE175" s="6"/>
      <c r="AF175" s="7"/>
      <c r="AG175" s="9"/>
      <c r="AH175" s="10"/>
      <c r="AI175" s="6"/>
      <c r="AJ175" s="7"/>
      <c r="AK175" s="9"/>
      <c r="AL175" s="10"/>
      <c r="AM175" s="6"/>
      <c r="AN175" s="7"/>
      <c r="AO175" s="9"/>
      <c r="AP175" s="10"/>
      <c r="AQ175" s="6"/>
      <c r="AR175" s="7"/>
      <c r="AS175" s="9"/>
      <c r="AT175" s="10"/>
      <c r="AU175" s="6"/>
      <c r="AV175" s="7"/>
      <c r="AW175" s="9"/>
      <c r="AX175" s="10"/>
      <c r="AY175" s="6"/>
      <c r="AZ175" s="7"/>
      <c r="BA175" s="9"/>
      <c r="BB175" s="10"/>
      <c r="BC175" s="6"/>
      <c r="BD175" s="7"/>
      <c r="BE175" s="9"/>
      <c r="BF175" s="10"/>
      <c r="BG175" s="6"/>
      <c r="BH175" s="7"/>
      <c r="BI175" s="9"/>
      <c r="BJ175" s="10"/>
      <c r="BK175" s="6"/>
      <c r="BL175" s="7"/>
      <c r="BM175" s="9"/>
      <c r="BN175" s="10"/>
      <c r="BO175" s="6"/>
      <c r="BP175" s="7"/>
      <c r="BQ175" s="9"/>
      <c r="BR175" s="10"/>
      <c r="BS175" s="6"/>
      <c r="BT175" s="7"/>
      <c r="BU175" s="9"/>
      <c r="BV175" s="10"/>
      <c r="BW175" s="6"/>
      <c r="BX175" s="7"/>
      <c r="BY175" s="9"/>
      <c r="BZ175" s="10"/>
      <c r="CA175" s="6"/>
      <c r="CB175" s="7"/>
      <c r="CC175" s="9"/>
      <c r="CD175" s="10"/>
      <c r="CE175" s="6"/>
      <c r="CF175" s="7"/>
      <c r="CG175" s="9"/>
      <c r="CH175" s="10"/>
      <c r="CI175" s="6"/>
      <c r="CJ175" s="7"/>
      <c r="CK175" s="9"/>
      <c r="CL175" s="10"/>
      <c r="CM175" s="6"/>
      <c r="CN175" s="7"/>
      <c r="CO175" s="9"/>
      <c r="CP175" s="10"/>
      <c r="CQ175" s="6"/>
      <c r="CR175" s="7"/>
      <c r="CS175" s="9"/>
      <c r="CT175" s="10"/>
      <c r="CU175" s="6"/>
      <c r="CV175" s="7"/>
      <c r="CW175" s="9"/>
      <c r="CX175" s="10"/>
      <c r="CY175" s="6"/>
      <c r="CZ175" s="7"/>
      <c r="DA175" s="9"/>
      <c r="DB175" s="10"/>
      <c r="DC175" s="6"/>
      <c r="DD175" s="7"/>
      <c r="DE175" s="9"/>
      <c r="DF175" s="10"/>
      <c r="DG175" s="6"/>
      <c r="DH175" s="7"/>
      <c r="DI175" s="9"/>
      <c r="DJ175" s="10">
        <v>14.75</v>
      </c>
      <c r="DK175" s="6">
        <v>13.15</v>
      </c>
      <c r="DL175" s="7">
        <v>5.0999999999999996</v>
      </c>
      <c r="DM175" s="9">
        <v>0.87</v>
      </c>
      <c r="DN175" s="10">
        <v>0.1</v>
      </c>
      <c r="DO175" s="6"/>
      <c r="DP175" s="7"/>
    </row>
    <row r="176" spans="1:120" ht="42.75" customHeight="1" x14ac:dyDescent="0.55000000000000004">
      <c r="A176" s="14">
        <v>173</v>
      </c>
      <c r="B176" s="6"/>
      <c r="C176" s="7"/>
      <c r="D176" s="9"/>
      <c r="E176" s="10"/>
      <c r="F176" s="6"/>
      <c r="G176" s="7"/>
      <c r="H176" s="9"/>
      <c r="I176" s="10"/>
      <c r="J176" s="6"/>
      <c r="K176" s="7"/>
      <c r="L176" s="9"/>
      <c r="M176" s="10"/>
      <c r="N176" s="6"/>
      <c r="O176" s="7"/>
      <c r="P176" s="9"/>
      <c r="Q176" s="10"/>
      <c r="R176" s="6"/>
      <c r="S176" s="7"/>
      <c r="T176" s="9"/>
      <c r="U176" s="10"/>
      <c r="V176" s="6"/>
      <c r="W176" s="7"/>
      <c r="X176" s="9"/>
      <c r="Y176" s="10"/>
      <c r="Z176" s="6"/>
      <c r="AA176" s="7"/>
      <c r="AB176" s="9"/>
      <c r="AC176" s="10"/>
      <c r="AD176" s="6"/>
      <c r="AE176" s="7"/>
      <c r="AF176" s="9"/>
      <c r="AG176" s="10"/>
      <c r="AH176" s="6"/>
      <c r="AI176" s="7"/>
      <c r="AJ176" s="9"/>
      <c r="AK176" s="10"/>
      <c r="AL176" s="6"/>
      <c r="AM176" s="7"/>
      <c r="AN176" s="9"/>
      <c r="AO176" s="10"/>
      <c r="AP176" s="6"/>
      <c r="AQ176" s="7"/>
      <c r="AR176" s="9"/>
      <c r="AS176" s="10"/>
      <c r="AT176" s="6"/>
      <c r="AU176" s="7"/>
      <c r="AV176" s="9"/>
      <c r="AW176" s="10"/>
      <c r="AX176" s="6"/>
      <c r="AY176" s="7"/>
      <c r="AZ176" s="9"/>
      <c r="BA176" s="10"/>
      <c r="BB176" s="6"/>
      <c r="BC176" s="7"/>
      <c r="BD176" s="9"/>
      <c r="BE176" s="10"/>
      <c r="BF176" s="6"/>
      <c r="BG176" s="7"/>
      <c r="BH176" s="9"/>
      <c r="BI176" s="10"/>
      <c r="BJ176" s="6"/>
      <c r="BK176" s="7"/>
      <c r="BL176" s="9"/>
      <c r="BM176" s="10"/>
      <c r="BN176" s="6"/>
      <c r="BO176" s="7"/>
      <c r="BP176" s="9"/>
      <c r="BQ176" s="10"/>
      <c r="BR176" s="6"/>
      <c r="BS176" s="7"/>
      <c r="BT176" s="9"/>
      <c r="BU176" s="10"/>
      <c r="BV176" s="6"/>
      <c r="BW176" s="7"/>
      <c r="BX176" s="9"/>
      <c r="BY176" s="10"/>
      <c r="BZ176" s="6"/>
      <c r="CA176" s="7"/>
      <c r="CB176" s="9"/>
      <c r="CC176" s="10"/>
      <c r="CD176" s="6"/>
      <c r="CE176" s="7"/>
      <c r="CF176" s="9"/>
      <c r="CG176" s="10"/>
      <c r="CH176" s="6"/>
      <c r="CI176" s="7"/>
      <c r="CJ176" s="13"/>
      <c r="CK176" s="14"/>
      <c r="CL176" s="15"/>
      <c r="CM176" s="12"/>
      <c r="CN176" s="13"/>
      <c r="CO176" s="14"/>
      <c r="CP176" s="15"/>
      <c r="CQ176" s="12"/>
      <c r="CR176" s="13"/>
      <c r="CS176" s="14"/>
      <c r="CT176" s="15"/>
      <c r="CU176" s="12"/>
      <c r="CV176" s="13"/>
      <c r="CW176" s="14"/>
      <c r="CX176" s="15"/>
      <c r="CY176" s="12"/>
      <c r="CZ176" s="13"/>
      <c r="DA176" s="14"/>
      <c r="DB176" s="15"/>
      <c r="DC176" s="7"/>
      <c r="DD176" s="9"/>
      <c r="DE176" s="10"/>
      <c r="DF176" s="6"/>
      <c r="DG176" s="7"/>
      <c r="DH176" s="9"/>
      <c r="DI176" s="10"/>
      <c r="DJ176" s="6"/>
      <c r="DK176" s="7"/>
      <c r="DL176" s="9">
        <v>8</v>
      </c>
      <c r="DM176" s="10">
        <v>2.2000000000000002</v>
      </c>
      <c r="DN176" s="6">
        <v>0.15</v>
      </c>
      <c r="DO176" s="7"/>
      <c r="DP176" s="9"/>
    </row>
    <row r="177" spans="1:120" ht="42.75" customHeight="1" x14ac:dyDescent="0.55000000000000004">
      <c r="A177" s="15">
        <v>174</v>
      </c>
      <c r="B177" s="7"/>
      <c r="C177" s="9"/>
      <c r="D177" s="10"/>
      <c r="E177" s="6"/>
      <c r="F177" s="7"/>
      <c r="G177" s="9"/>
      <c r="H177" s="10"/>
      <c r="I177" s="6"/>
      <c r="J177" s="7"/>
      <c r="K177" s="9"/>
      <c r="L177" s="10"/>
      <c r="M177" s="6"/>
      <c r="N177" s="7"/>
      <c r="O177" s="9"/>
      <c r="P177" s="10"/>
      <c r="Q177" s="6"/>
      <c r="R177" s="7"/>
      <c r="S177" s="9"/>
      <c r="T177" s="10"/>
      <c r="U177" s="6"/>
      <c r="V177" s="7"/>
      <c r="W177" s="9"/>
      <c r="X177" s="10"/>
      <c r="Y177" s="6"/>
      <c r="Z177" s="7"/>
      <c r="AA177" s="9"/>
      <c r="AB177" s="10"/>
      <c r="AC177" s="6"/>
      <c r="AD177" s="7"/>
      <c r="AE177" s="9"/>
      <c r="AF177" s="10"/>
      <c r="AG177" s="6"/>
      <c r="AH177" s="7"/>
      <c r="AI177" s="9"/>
      <c r="AJ177" s="10"/>
      <c r="AK177" s="6"/>
      <c r="AL177" s="7"/>
      <c r="AM177" s="9"/>
      <c r="AN177" s="10"/>
      <c r="AO177" s="6"/>
      <c r="AP177" s="7"/>
      <c r="AQ177" s="9"/>
      <c r="AR177" s="10"/>
      <c r="AS177" s="6"/>
      <c r="AT177" s="7"/>
      <c r="AU177" s="9"/>
      <c r="AV177" s="10"/>
      <c r="AW177" s="6"/>
      <c r="AX177" s="7"/>
      <c r="AY177" s="9"/>
      <c r="AZ177" s="10"/>
      <c r="BA177" s="6"/>
      <c r="BB177" s="7"/>
      <c r="BC177" s="9"/>
      <c r="BD177" s="10"/>
      <c r="BE177" s="6"/>
      <c r="BF177" s="7"/>
      <c r="BG177" s="9"/>
      <c r="BH177" s="10"/>
      <c r="BI177" s="6"/>
      <c r="BJ177" s="7"/>
      <c r="BK177" s="9"/>
      <c r="BL177" s="10"/>
      <c r="BM177" s="6"/>
      <c r="BN177" s="7"/>
      <c r="BO177" s="9"/>
      <c r="BP177" s="10"/>
      <c r="BQ177" s="6"/>
      <c r="BR177" s="7"/>
      <c r="BS177" s="9"/>
      <c r="BT177" s="10"/>
      <c r="BU177" s="6"/>
      <c r="BV177" s="7"/>
      <c r="BW177" s="9"/>
      <c r="BX177" s="10"/>
      <c r="BY177" s="6"/>
      <c r="BZ177" s="7"/>
      <c r="CA177" s="9"/>
      <c r="CB177" s="10"/>
      <c r="CC177" s="6"/>
      <c r="CD177" s="7"/>
      <c r="CE177" s="9"/>
      <c r="CF177" s="10"/>
      <c r="CG177" s="6"/>
      <c r="CH177" s="7"/>
      <c r="CI177" s="9"/>
      <c r="CJ177" s="10"/>
      <c r="CK177" s="6"/>
      <c r="CL177" s="7"/>
      <c r="CM177" s="9"/>
      <c r="CN177" s="10"/>
      <c r="CO177" s="6"/>
      <c r="CP177" s="7"/>
      <c r="CQ177" s="9"/>
      <c r="CR177" s="10"/>
      <c r="CS177" s="6"/>
      <c r="CT177" s="7"/>
      <c r="CU177" s="9"/>
      <c r="CV177" s="10"/>
      <c r="CW177" s="6"/>
      <c r="CX177" s="7"/>
      <c r="CY177" s="9"/>
      <c r="CZ177" s="10"/>
      <c r="DA177" s="6"/>
      <c r="DB177" s="7"/>
      <c r="DC177" s="9"/>
      <c r="DD177" s="10"/>
      <c r="DE177" s="6"/>
      <c r="DF177" s="7"/>
      <c r="DG177" s="9"/>
      <c r="DH177" s="10"/>
      <c r="DI177" s="6"/>
      <c r="DJ177" s="7"/>
      <c r="DK177" s="9"/>
      <c r="DL177" s="10">
        <v>10.27</v>
      </c>
      <c r="DM177" s="6">
        <v>0.16</v>
      </c>
      <c r="DN177" s="7">
        <v>0.06</v>
      </c>
      <c r="DO177" s="9"/>
      <c r="DP177" s="10"/>
    </row>
    <row r="178" spans="1:120" ht="42.75" customHeight="1" x14ac:dyDescent="0.55000000000000004">
      <c r="A178" s="12">
        <v>175</v>
      </c>
      <c r="B178" s="9"/>
      <c r="C178" s="10"/>
      <c r="D178" s="6"/>
      <c r="E178" s="7"/>
      <c r="F178" s="9"/>
      <c r="G178" s="10"/>
      <c r="H178" s="6"/>
      <c r="I178" s="7"/>
      <c r="J178" s="9"/>
      <c r="K178" s="10"/>
      <c r="L178" s="6"/>
      <c r="M178" s="7"/>
      <c r="N178" s="9"/>
      <c r="O178" s="10"/>
      <c r="P178" s="6"/>
      <c r="Q178" s="7"/>
      <c r="R178" s="9"/>
      <c r="S178" s="10"/>
      <c r="T178" s="6"/>
      <c r="U178" s="7"/>
      <c r="V178" s="9"/>
      <c r="W178" s="10"/>
      <c r="X178" s="6"/>
      <c r="Y178" s="7"/>
      <c r="Z178" s="9"/>
      <c r="AA178" s="10"/>
      <c r="AB178" s="6"/>
      <c r="AC178" s="7"/>
      <c r="AD178" s="9"/>
      <c r="AE178" s="10"/>
      <c r="AF178" s="6"/>
      <c r="AG178" s="7"/>
      <c r="AH178" s="9"/>
      <c r="AI178" s="10"/>
      <c r="AJ178" s="6"/>
      <c r="AK178" s="7"/>
      <c r="AL178" s="9"/>
      <c r="AM178" s="10"/>
      <c r="AN178" s="6"/>
      <c r="AO178" s="7"/>
      <c r="AP178" s="9"/>
      <c r="AQ178" s="10"/>
      <c r="AR178" s="6"/>
      <c r="AS178" s="7"/>
      <c r="AT178" s="9"/>
      <c r="AU178" s="10"/>
      <c r="AV178" s="6"/>
      <c r="AW178" s="7"/>
      <c r="AX178" s="9"/>
      <c r="AY178" s="10"/>
      <c r="AZ178" s="6"/>
      <c r="BA178" s="7"/>
      <c r="BB178" s="9"/>
      <c r="BC178" s="10"/>
      <c r="BD178" s="6"/>
      <c r="BE178" s="7"/>
      <c r="BF178" s="9"/>
      <c r="BG178" s="10"/>
      <c r="BH178" s="6"/>
      <c r="BI178" s="7"/>
      <c r="BJ178" s="9"/>
      <c r="BK178" s="10"/>
      <c r="BL178" s="6"/>
      <c r="BM178" s="7"/>
      <c r="BN178" s="9"/>
      <c r="BO178" s="10"/>
      <c r="BP178" s="6"/>
      <c r="BQ178" s="7"/>
      <c r="BR178" s="9"/>
      <c r="BS178" s="10"/>
      <c r="BT178" s="6"/>
      <c r="BU178" s="7"/>
      <c r="BV178" s="9"/>
      <c r="BW178" s="10"/>
      <c r="BX178" s="6"/>
      <c r="BY178" s="7"/>
      <c r="BZ178" s="9"/>
      <c r="CA178" s="10"/>
      <c r="CB178" s="6"/>
      <c r="CC178" s="7"/>
      <c r="CD178" s="9"/>
      <c r="CE178" s="10"/>
      <c r="CF178" s="6"/>
      <c r="CG178" s="7"/>
      <c r="CH178" s="9"/>
      <c r="CI178" s="10"/>
      <c r="CJ178" s="6"/>
      <c r="CK178" s="7"/>
      <c r="CL178" s="9"/>
      <c r="CM178" s="10"/>
      <c r="CN178" s="6"/>
      <c r="CO178" s="7"/>
      <c r="CP178" s="9"/>
      <c r="CQ178" s="10"/>
      <c r="CR178" s="6"/>
      <c r="CS178" s="7"/>
      <c r="CT178" s="9"/>
      <c r="CU178" s="10"/>
      <c r="CV178" s="6"/>
      <c r="CW178" s="7"/>
      <c r="CX178" s="9"/>
      <c r="CY178" s="10"/>
      <c r="CZ178" s="6"/>
      <c r="DA178" s="7"/>
      <c r="DB178" s="9"/>
      <c r="DC178" s="10"/>
      <c r="DD178" s="6"/>
      <c r="DE178" s="7"/>
      <c r="DF178" s="9"/>
      <c r="DG178" s="10"/>
      <c r="DH178" s="6"/>
      <c r="DI178" s="7"/>
      <c r="DJ178" s="9"/>
      <c r="DK178" s="10"/>
      <c r="DL178" s="6"/>
      <c r="DM178" s="7"/>
      <c r="DN178" s="9">
        <v>0.18</v>
      </c>
      <c r="DO178" s="10">
        <v>0.22</v>
      </c>
      <c r="DP178" s="6">
        <v>0.01</v>
      </c>
    </row>
    <row r="179" spans="1:120" ht="42.75" customHeight="1" x14ac:dyDescent="0.55000000000000004">
      <c r="A179" s="13">
        <v>176</v>
      </c>
      <c r="B179" s="10"/>
      <c r="C179" s="6"/>
      <c r="D179" s="7"/>
      <c r="E179" s="9"/>
      <c r="F179" s="10"/>
      <c r="G179" s="6"/>
      <c r="H179" s="7"/>
      <c r="I179" s="9"/>
      <c r="J179" s="10"/>
      <c r="K179" s="6"/>
      <c r="L179" s="7"/>
      <c r="M179" s="9"/>
      <c r="N179" s="10"/>
      <c r="O179" s="6"/>
      <c r="P179" s="7"/>
      <c r="Q179" s="9"/>
      <c r="R179" s="10"/>
      <c r="S179" s="6"/>
      <c r="T179" s="7"/>
      <c r="U179" s="9"/>
      <c r="V179" s="10"/>
      <c r="W179" s="6"/>
      <c r="X179" s="7"/>
      <c r="Y179" s="9"/>
      <c r="Z179" s="10"/>
      <c r="AA179" s="6"/>
      <c r="AB179" s="7"/>
      <c r="AC179" s="9"/>
      <c r="AD179" s="10"/>
      <c r="AE179" s="6"/>
      <c r="AF179" s="7"/>
      <c r="AG179" s="9"/>
      <c r="AH179" s="10"/>
      <c r="AI179" s="6"/>
      <c r="AJ179" s="7"/>
      <c r="AK179" s="9"/>
      <c r="AL179" s="10"/>
      <c r="AM179" s="6"/>
      <c r="AN179" s="7"/>
      <c r="AO179" s="9"/>
      <c r="AP179" s="10"/>
      <c r="AQ179" s="6"/>
      <c r="AR179" s="7"/>
      <c r="AS179" s="9"/>
      <c r="AT179" s="10"/>
      <c r="AU179" s="6"/>
      <c r="AV179" s="7"/>
      <c r="AW179" s="9"/>
      <c r="AX179" s="10"/>
      <c r="AY179" s="6"/>
      <c r="AZ179" s="7"/>
      <c r="BA179" s="9"/>
      <c r="BB179" s="10"/>
      <c r="BC179" s="6"/>
      <c r="BD179" s="7"/>
      <c r="BE179" s="9"/>
      <c r="BF179" s="10"/>
      <c r="BG179" s="6"/>
      <c r="BH179" s="7"/>
      <c r="BI179" s="9"/>
      <c r="BJ179" s="10"/>
      <c r="BK179" s="6"/>
      <c r="BL179" s="7"/>
      <c r="BM179" s="9"/>
      <c r="BN179" s="10"/>
      <c r="BO179" s="6"/>
      <c r="BP179" s="7"/>
      <c r="BQ179" s="9"/>
      <c r="BR179" s="10"/>
      <c r="BS179" s="6"/>
      <c r="BT179" s="7"/>
      <c r="BU179" s="9"/>
      <c r="BV179" s="10"/>
      <c r="BW179" s="6"/>
      <c r="BX179" s="7"/>
      <c r="BY179" s="9"/>
      <c r="BZ179" s="10"/>
      <c r="CA179" s="6"/>
      <c r="CB179" s="7"/>
      <c r="CC179" s="9"/>
      <c r="CD179" s="10"/>
      <c r="CE179" s="6"/>
      <c r="CF179" s="7"/>
      <c r="CG179" s="9"/>
      <c r="CH179" s="10"/>
      <c r="CI179" s="6"/>
      <c r="CJ179" s="7"/>
      <c r="CK179" s="9"/>
      <c r="CL179" s="10"/>
      <c r="CM179" s="6"/>
      <c r="CN179" s="7"/>
      <c r="CO179" s="9"/>
      <c r="CP179" s="10"/>
      <c r="CQ179" s="6"/>
      <c r="CR179" s="7"/>
      <c r="CS179" s="9"/>
      <c r="CT179" s="10"/>
      <c r="CU179" s="6"/>
      <c r="CV179" s="7"/>
      <c r="CW179" s="9"/>
      <c r="CX179" s="10"/>
      <c r="CY179" s="6"/>
      <c r="CZ179" s="7"/>
      <c r="DA179" s="9"/>
      <c r="DB179" s="10"/>
      <c r="DC179" s="6"/>
      <c r="DD179" s="7"/>
      <c r="DE179" s="9"/>
      <c r="DF179" s="10"/>
      <c r="DG179" s="6"/>
      <c r="DH179" s="7"/>
      <c r="DI179" s="9"/>
      <c r="DJ179" s="10"/>
      <c r="DK179" s="6"/>
      <c r="DL179" s="7"/>
      <c r="DM179" s="9"/>
      <c r="DN179" s="10">
        <v>0.53</v>
      </c>
      <c r="DO179" s="6">
        <v>0.51</v>
      </c>
      <c r="DP179" s="7"/>
    </row>
    <row r="180" spans="1:120" ht="42.75" customHeight="1" x14ac:dyDescent="0.55000000000000004">
      <c r="A180" s="14">
        <v>177</v>
      </c>
      <c r="B180" s="15">
        <v>178</v>
      </c>
      <c r="C180" s="12">
        <v>179</v>
      </c>
      <c r="D180" s="13">
        <v>180</v>
      </c>
      <c r="E180" s="14">
        <v>181</v>
      </c>
      <c r="F180" s="15">
        <v>182</v>
      </c>
      <c r="G180" s="12">
        <v>183</v>
      </c>
      <c r="H180" s="13">
        <v>184</v>
      </c>
      <c r="I180" s="14">
        <v>185</v>
      </c>
      <c r="J180" s="15">
        <v>186</v>
      </c>
      <c r="K180" s="12">
        <v>187</v>
      </c>
      <c r="L180" s="13">
        <v>188</v>
      </c>
      <c r="M180" s="14">
        <v>189</v>
      </c>
      <c r="N180" s="15">
        <v>190</v>
      </c>
      <c r="O180" s="12">
        <v>191</v>
      </c>
      <c r="P180" s="13">
        <v>192</v>
      </c>
      <c r="Q180" s="14">
        <v>193</v>
      </c>
      <c r="R180" s="15">
        <v>194</v>
      </c>
      <c r="S180" s="12">
        <v>195</v>
      </c>
      <c r="T180" s="13">
        <v>196</v>
      </c>
      <c r="U180" s="14">
        <v>197</v>
      </c>
      <c r="V180" s="15">
        <v>198</v>
      </c>
      <c r="W180" s="12">
        <v>199</v>
      </c>
      <c r="X180" s="13">
        <v>200</v>
      </c>
      <c r="Y180" s="14">
        <v>201</v>
      </c>
      <c r="Z180" s="15">
        <v>202</v>
      </c>
      <c r="AA180" s="12">
        <v>203</v>
      </c>
      <c r="AB180" s="13">
        <v>204</v>
      </c>
      <c r="AC180" s="14">
        <v>205</v>
      </c>
      <c r="AD180" s="15">
        <v>206</v>
      </c>
      <c r="AE180" s="7">
        <v>207</v>
      </c>
      <c r="AF180" s="13">
        <v>208</v>
      </c>
      <c r="AG180" s="14">
        <v>209</v>
      </c>
      <c r="AH180" s="15">
        <v>210</v>
      </c>
      <c r="AI180" s="12">
        <v>211</v>
      </c>
      <c r="AJ180" s="13">
        <v>212</v>
      </c>
      <c r="AK180" s="14">
        <v>213</v>
      </c>
      <c r="AL180" s="15">
        <v>214</v>
      </c>
      <c r="AM180" s="12">
        <v>215</v>
      </c>
      <c r="AN180" s="13">
        <v>216</v>
      </c>
      <c r="AO180" s="14">
        <v>217</v>
      </c>
      <c r="AP180" s="15">
        <v>218</v>
      </c>
      <c r="AQ180" s="12">
        <v>219</v>
      </c>
      <c r="AR180" s="13">
        <v>220</v>
      </c>
      <c r="AS180" s="14">
        <v>221</v>
      </c>
      <c r="AT180" s="15">
        <v>222</v>
      </c>
      <c r="AU180" s="12">
        <v>223</v>
      </c>
      <c r="AV180" s="13">
        <v>224</v>
      </c>
      <c r="AW180" s="14">
        <v>225</v>
      </c>
      <c r="AX180" s="15">
        <v>226</v>
      </c>
      <c r="AY180" s="12">
        <v>227</v>
      </c>
      <c r="AZ180" s="13">
        <v>228</v>
      </c>
      <c r="BA180" s="14">
        <v>229</v>
      </c>
      <c r="BB180" s="15">
        <v>230</v>
      </c>
      <c r="BC180" s="12">
        <v>231</v>
      </c>
      <c r="BD180" s="13">
        <v>232</v>
      </c>
      <c r="BE180" s="14">
        <v>233</v>
      </c>
      <c r="BF180" s="15">
        <v>234</v>
      </c>
      <c r="BG180" s="12">
        <v>235</v>
      </c>
      <c r="BH180" s="13">
        <v>236</v>
      </c>
      <c r="BI180" s="14">
        <v>237</v>
      </c>
      <c r="BJ180" s="15">
        <v>238</v>
      </c>
      <c r="BK180" s="12">
        <v>239</v>
      </c>
      <c r="BL180" s="13">
        <v>240</v>
      </c>
      <c r="BM180" s="14">
        <v>241</v>
      </c>
      <c r="BN180" s="15">
        <v>242</v>
      </c>
      <c r="BO180" s="12">
        <v>243</v>
      </c>
      <c r="BP180" s="13">
        <v>244</v>
      </c>
      <c r="BQ180" s="14">
        <v>245</v>
      </c>
      <c r="BR180" s="15">
        <v>246</v>
      </c>
      <c r="BS180" s="12">
        <v>247</v>
      </c>
      <c r="BT180" s="13">
        <v>248</v>
      </c>
      <c r="BU180" s="14">
        <v>249</v>
      </c>
      <c r="BV180" s="15">
        <v>250</v>
      </c>
      <c r="BW180" s="12">
        <v>251</v>
      </c>
      <c r="BX180" s="13">
        <v>252</v>
      </c>
      <c r="BY180" s="14">
        <v>253</v>
      </c>
      <c r="BZ180" s="15">
        <v>254</v>
      </c>
      <c r="CA180" s="12">
        <v>255</v>
      </c>
      <c r="CB180" s="13">
        <v>256</v>
      </c>
      <c r="CC180" s="14">
        <v>257</v>
      </c>
      <c r="CD180" s="15">
        <v>258</v>
      </c>
      <c r="CE180" s="12">
        <v>259</v>
      </c>
      <c r="CF180" s="13">
        <v>260</v>
      </c>
      <c r="CG180" s="14">
        <v>261</v>
      </c>
      <c r="CH180" s="15">
        <v>262</v>
      </c>
      <c r="CI180" s="12">
        <v>263</v>
      </c>
      <c r="CJ180" s="13">
        <v>264</v>
      </c>
      <c r="CK180" s="14">
        <v>265</v>
      </c>
      <c r="CL180" s="15">
        <v>266</v>
      </c>
      <c r="CM180" s="12">
        <v>267</v>
      </c>
      <c r="CN180" s="13">
        <v>268</v>
      </c>
      <c r="CO180" s="14">
        <v>269</v>
      </c>
      <c r="CP180" s="15">
        <v>270</v>
      </c>
      <c r="CQ180" s="12">
        <v>271</v>
      </c>
      <c r="CR180" s="13">
        <v>272</v>
      </c>
      <c r="CS180" s="14">
        <v>273</v>
      </c>
      <c r="CT180" s="15">
        <v>274</v>
      </c>
      <c r="CU180" s="12">
        <v>275</v>
      </c>
      <c r="CV180" s="13">
        <v>276</v>
      </c>
      <c r="CW180" s="14">
        <v>277</v>
      </c>
      <c r="CX180" s="15">
        <v>278</v>
      </c>
      <c r="CY180" s="12">
        <v>279</v>
      </c>
      <c r="CZ180" s="13">
        <v>280</v>
      </c>
      <c r="DA180" s="14">
        <v>281</v>
      </c>
      <c r="DB180" s="15">
        <v>282</v>
      </c>
      <c r="DC180" s="12">
        <v>283</v>
      </c>
      <c r="DD180" s="13">
        <v>284</v>
      </c>
      <c r="DE180" s="14">
        <v>285</v>
      </c>
      <c r="DF180" s="15">
        <v>286</v>
      </c>
      <c r="DG180" s="12">
        <v>287</v>
      </c>
      <c r="DH180" s="13">
        <v>288</v>
      </c>
      <c r="DI180" s="14">
        <v>289</v>
      </c>
      <c r="DJ180" s="15">
        <v>290</v>
      </c>
      <c r="DK180" s="12">
        <v>291</v>
      </c>
      <c r="DL180" s="13">
        <v>292</v>
      </c>
      <c r="DM180" s="14">
        <v>293</v>
      </c>
      <c r="DN180" s="15">
        <v>294</v>
      </c>
      <c r="DO180" s="12">
        <v>295</v>
      </c>
      <c r="DP180" s="13">
        <v>296</v>
      </c>
    </row>
    <row r="181" spans="1:120" ht="42.75" customHeight="1" x14ac:dyDescent="0.55000000000000004">
      <c r="A181" s="18"/>
    </row>
    <row r="182" spans="1:120" ht="42.75" customHeight="1" x14ac:dyDescent="0.55000000000000004">
      <c r="A182" s="18"/>
    </row>
    <row r="183" spans="1:120" ht="42.75" customHeight="1" x14ac:dyDescent="0.55000000000000004">
      <c r="A183" s="18"/>
    </row>
    <row r="184" spans="1:120" ht="42.75" customHeight="1" x14ac:dyDescent="0.55000000000000004">
      <c r="A184" s="18"/>
    </row>
    <row r="185" spans="1:120" ht="42.75" customHeight="1" x14ac:dyDescent="0.55000000000000004">
      <c r="A185" s="18"/>
    </row>
    <row r="186" spans="1:120" ht="42.75" customHeight="1" x14ac:dyDescent="0.55000000000000004">
      <c r="A186" s="18"/>
    </row>
    <row r="187" spans="1:120" ht="42.75" customHeight="1" x14ac:dyDescent="0.55000000000000004">
      <c r="A187" s="18"/>
    </row>
    <row r="188" spans="1:120" ht="42.75" customHeight="1" x14ac:dyDescent="0.55000000000000004">
      <c r="A188" s="18"/>
    </row>
    <row r="189" spans="1:120" ht="42.75" customHeight="1" x14ac:dyDescent="0.55000000000000004">
      <c r="A189" s="18"/>
    </row>
    <row r="190" spans="1:120" ht="42.75" customHeight="1" x14ac:dyDescent="0.55000000000000004">
      <c r="A190" s="18"/>
    </row>
    <row r="191" spans="1:120" ht="42.75" customHeight="1" x14ac:dyDescent="0.55000000000000004">
      <c r="A191" s="18"/>
    </row>
    <row r="192" spans="1:120" ht="42.75" customHeight="1" x14ac:dyDescent="0.55000000000000004">
      <c r="A192" s="18"/>
    </row>
    <row r="193" spans="1:1" ht="42.75" customHeight="1" x14ac:dyDescent="0.55000000000000004">
      <c r="A193" s="18"/>
    </row>
    <row r="194" spans="1:1" ht="42.75" customHeight="1" x14ac:dyDescent="0.55000000000000004">
      <c r="A194" s="18"/>
    </row>
    <row r="195" spans="1:1" ht="42.75" customHeight="1" x14ac:dyDescent="0.55000000000000004">
      <c r="A195" s="18"/>
    </row>
    <row r="196" spans="1:1" ht="42.75" customHeight="1" x14ac:dyDescent="0.55000000000000004">
      <c r="A196" s="18"/>
    </row>
    <row r="197" spans="1:1" ht="42.75" customHeight="1" x14ac:dyDescent="0.55000000000000004">
      <c r="A197" s="18"/>
    </row>
    <row r="198" spans="1:1" ht="42.75" customHeight="1" x14ac:dyDescent="0.55000000000000004">
      <c r="A198" s="18"/>
    </row>
    <row r="199" spans="1:1" ht="42.75" customHeight="1" x14ac:dyDescent="0.55000000000000004">
      <c r="A199" s="18"/>
    </row>
    <row r="200" spans="1:1" ht="42.75" customHeight="1" x14ac:dyDescent="0.55000000000000004">
      <c r="A200" s="18"/>
    </row>
    <row r="201" spans="1:1" ht="42.75" customHeight="1" x14ac:dyDescent="0.55000000000000004">
      <c r="A201" s="18"/>
    </row>
    <row r="202" spans="1:1" ht="42.75" customHeight="1" x14ac:dyDescent="0.55000000000000004">
      <c r="A202" s="18"/>
    </row>
    <row r="203" spans="1:1" ht="42.75" customHeight="1" x14ac:dyDescent="0.55000000000000004">
      <c r="A203" s="18"/>
    </row>
    <row r="204" spans="1:1" ht="42.75" customHeight="1" x14ac:dyDescent="0.55000000000000004">
      <c r="A204" s="18"/>
    </row>
    <row r="205" spans="1:1" ht="42.75" customHeight="1" x14ac:dyDescent="0.55000000000000004">
      <c r="A205" s="18"/>
    </row>
    <row r="206" spans="1:1" ht="42.75" customHeight="1" x14ac:dyDescent="0.55000000000000004">
      <c r="A206" s="18"/>
    </row>
    <row r="207" spans="1:1" ht="42.75" customHeight="1" x14ac:dyDescent="0.55000000000000004">
      <c r="A207" s="18"/>
    </row>
    <row r="208" spans="1:1" ht="42.75" customHeight="1" x14ac:dyDescent="0.55000000000000004">
      <c r="A208" s="18"/>
    </row>
    <row r="209" spans="1:1" ht="42.75" customHeight="1" x14ac:dyDescent="0.55000000000000004">
      <c r="A209" s="18"/>
    </row>
    <row r="210" spans="1:1" ht="42.75" customHeight="1" x14ac:dyDescent="0.55000000000000004">
      <c r="A210" s="18"/>
    </row>
    <row r="211" spans="1:1" ht="42.75" customHeight="1" x14ac:dyDescent="0.55000000000000004">
      <c r="A211" s="18"/>
    </row>
    <row r="212" spans="1:1" ht="42.75" customHeight="1" x14ac:dyDescent="0.55000000000000004">
      <c r="A212" s="18"/>
    </row>
    <row r="213" spans="1:1" ht="42.75" customHeight="1" x14ac:dyDescent="0.55000000000000004">
      <c r="A213" s="18"/>
    </row>
    <row r="214" spans="1:1" ht="42.75" customHeight="1" x14ac:dyDescent="0.55000000000000004">
      <c r="A214" s="18"/>
    </row>
    <row r="215" spans="1:1" ht="42.75" customHeight="1" x14ac:dyDescent="0.55000000000000004">
      <c r="A215" s="18"/>
    </row>
    <row r="216" spans="1:1" ht="42.75" customHeight="1" x14ac:dyDescent="0.55000000000000004">
      <c r="A216" s="18"/>
    </row>
    <row r="217" spans="1:1" ht="42.75" customHeight="1" x14ac:dyDescent="0.55000000000000004">
      <c r="A217" s="18"/>
    </row>
    <row r="218" spans="1:1" ht="42.75" customHeight="1" x14ac:dyDescent="0.55000000000000004">
      <c r="A218" s="18"/>
    </row>
    <row r="219" spans="1:1" ht="42.75" customHeight="1" x14ac:dyDescent="0.55000000000000004">
      <c r="A219" s="18"/>
    </row>
    <row r="220" spans="1:1" ht="42.75" customHeight="1" x14ac:dyDescent="0.55000000000000004">
      <c r="A220" s="18"/>
    </row>
    <row r="221" spans="1:1" ht="42.75" customHeight="1" x14ac:dyDescent="0.55000000000000004">
      <c r="A221" s="18"/>
    </row>
    <row r="222" spans="1:1" ht="42.75" customHeight="1" x14ac:dyDescent="0.55000000000000004">
      <c r="A222" s="18"/>
    </row>
    <row r="223" spans="1:1" ht="42.75" customHeight="1" x14ac:dyDescent="0.55000000000000004">
      <c r="A223" s="18"/>
    </row>
    <row r="224" spans="1:1" ht="42.75" customHeight="1" x14ac:dyDescent="0.55000000000000004">
      <c r="A224" s="18"/>
    </row>
    <row r="225" spans="1:1" ht="42.75" customHeight="1" x14ac:dyDescent="0.55000000000000004">
      <c r="A225" s="18"/>
    </row>
    <row r="226" spans="1:1" ht="42.75" customHeight="1" x14ac:dyDescent="0.55000000000000004">
      <c r="A226" s="18"/>
    </row>
    <row r="227" spans="1:1" ht="42.75" customHeight="1" x14ac:dyDescent="0.55000000000000004">
      <c r="A227" s="18"/>
    </row>
    <row r="228" spans="1:1" ht="42.75" customHeight="1" x14ac:dyDescent="0.55000000000000004">
      <c r="A228" s="18"/>
    </row>
    <row r="229" spans="1:1" ht="42.75" customHeight="1" x14ac:dyDescent="0.55000000000000004">
      <c r="A229" s="18"/>
    </row>
    <row r="230" spans="1:1" ht="42.75" customHeight="1" x14ac:dyDescent="0.55000000000000004">
      <c r="A230" s="18"/>
    </row>
    <row r="231" spans="1:1" ht="42.75" customHeight="1" x14ac:dyDescent="0.55000000000000004">
      <c r="A231" s="18"/>
    </row>
    <row r="232" spans="1:1" ht="42.75" customHeight="1" x14ac:dyDescent="0.55000000000000004">
      <c r="A232" s="18"/>
    </row>
    <row r="233" spans="1:1" ht="42.75" customHeight="1" x14ac:dyDescent="0.55000000000000004">
      <c r="A233" s="18"/>
    </row>
    <row r="234" spans="1:1" ht="42.75" customHeight="1" x14ac:dyDescent="0.55000000000000004">
      <c r="A234" s="18"/>
    </row>
    <row r="235" spans="1:1" ht="42.75" customHeight="1" x14ac:dyDescent="0.55000000000000004">
      <c r="A235" s="18"/>
    </row>
    <row r="236" spans="1:1" ht="42.75" customHeight="1" x14ac:dyDescent="0.55000000000000004">
      <c r="A236" s="18"/>
    </row>
    <row r="237" spans="1:1" ht="42.75" customHeight="1" x14ac:dyDescent="0.55000000000000004">
      <c r="A237" s="18"/>
    </row>
    <row r="238" spans="1:1" ht="42.75" customHeight="1" x14ac:dyDescent="0.55000000000000004">
      <c r="A238" s="18"/>
    </row>
    <row r="239" spans="1:1" ht="42.75" customHeight="1" x14ac:dyDescent="0.55000000000000004">
      <c r="A239" s="18"/>
    </row>
    <row r="240" spans="1:1" ht="42.75" customHeight="1" x14ac:dyDescent="0.55000000000000004">
      <c r="A240" s="18"/>
    </row>
    <row r="241" spans="1:1" ht="42.75" customHeight="1" x14ac:dyDescent="0.55000000000000004">
      <c r="A241" s="18"/>
    </row>
    <row r="242" spans="1:1" ht="42.75" customHeight="1" x14ac:dyDescent="0.55000000000000004">
      <c r="A242" s="18"/>
    </row>
    <row r="243" spans="1:1" ht="42.75" customHeight="1" x14ac:dyDescent="0.55000000000000004">
      <c r="A243" s="18"/>
    </row>
    <row r="244" spans="1:1" ht="42.75" customHeight="1" x14ac:dyDescent="0.55000000000000004">
      <c r="A244" s="18"/>
    </row>
    <row r="245" spans="1:1" ht="42.75" customHeight="1" x14ac:dyDescent="0.55000000000000004">
      <c r="A245" s="18"/>
    </row>
    <row r="246" spans="1:1" ht="42.75" customHeight="1" x14ac:dyDescent="0.55000000000000004">
      <c r="A246" s="18"/>
    </row>
    <row r="247" spans="1:1" ht="42.75" customHeight="1" x14ac:dyDescent="0.55000000000000004">
      <c r="A247" s="18"/>
    </row>
    <row r="248" spans="1:1" ht="42.75" customHeight="1" x14ac:dyDescent="0.55000000000000004">
      <c r="A248" s="18"/>
    </row>
    <row r="249" spans="1:1" ht="42.75" customHeight="1" x14ac:dyDescent="0.55000000000000004">
      <c r="A249" s="18"/>
    </row>
    <row r="250" spans="1:1" ht="42.75" customHeight="1" x14ac:dyDescent="0.55000000000000004">
      <c r="A250" s="18"/>
    </row>
    <row r="251" spans="1:1" ht="42.75" customHeight="1" x14ac:dyDescent="0.55000000000000004">
      <c r="A251" s="18"/>
    </row>
    <row r="252" spans="1:1" ht="42.75" customHeight="1" x14ac:dyDescent="0.55000000000000004">
      <c r="A252" s="18"/>
    </row>
    <row r="253" spans="1:1" ht="42.75" customHeight="1" x14ac:dyDescent="0.55000000000000004">
      <c r="A253" s="18"/>
    </row>
    <row r="254" spans="1:1" ht="42.75" customHeight="1" x14ac:dyDescent="0.55000000000000004">
      <c r="A254" s="18"/>
    </row>
    <row r="255" spans="1:1" ht="42.75" customHeight="1" x14ac:dyDescent="0.55000000000000004">
      <c r="A255" s="18"/>
    </row>
    <row r="256" spans="1:1" ht="42.75" customHeight="1" x14ac:dyDescent="0.55000000000000004">
      <c r="A256" s="18"/>
    </row>
    <row r="257" spans="1:1" ht="42.75" customHeight="1" x14ac:dyDescent="0.55000000000000004">
      <c r="A257" s="18"/>
    </row>
    <row r="258" spans="1:1" ht="42.75" customHeight="1" x14ac:dyDescent="0.55000000000000004">
      <c r="A258" s="18"/>
    </row>
    <row r="259" spans="1:1" ht="42.75" customHeight="1" x14ac:dyDescent="0.55000000000000004">
      <c r="A259" s="18"/>
    </row>
    <row r="260" spans="1:1" ht="42.75" customHeight="1" x14ac:dyDescent="0.55000000000000004">
      <c r="A260" s="18"/>
    </row>
    <row r="261" spans="1:1" ht="42.75" customHeight="1" x14ac:dyDescent="0.55000000000000004">
      <c r="A261" s="18"/>
    </row>
    <row r="262" spans="1:1" ht="42.75" customHeight="1" x14ac:dyDescent="0.55000000000000004">
      <c r="A262" s="18"/>
    </row>
    <row r="263" spans="1:1" ht="42.75" customHeight="1" x14ac:dyDescent="0.55000000000000004">
      <c r="A263" s="18"/>
    </row>
    <row r="264" spans="1:1" ht="42.75" customHeight="1" x14ac:dyDescent="0.55000000000000004">
      <c r="A264" s="18"/>
    </row>
    <row r="265" spans="1:1" ht="42.75" customHeight="1" x14ac:dyDescent="0.55000000000000004">
      <c r="A265" s="18"/>
    </row>
    <row r="266" spans="1:1" ht="42.75" customHeight="1" x14ac:dyDescent="0.55000000000000004">
      <c r="A266" s="18"/>
    </row>
    <row r="267" spans="1:1" ht="42.75" customHeight="1" x14ac:dyDescent="0.55000000000000004">
      <c r="A267" s="18"/>
    </row>
    <row r="268" spans="1:1" ht="42.75" customHeight="1" x14ac:dyDescent="0.55000000000000004">
      <c r="A268" s="18"/>
    </row>
    <row r="269" spans="1:1" ht="42.75" customHeight="1" x14ac:dyDescent="0.55000000000000004">
      <c r="A269" s="18"/>
    </row>
    <row r="270" spans="1:1" ht="42.75" customHeight="1" x14ac:dyDescent="0.55000000000000004">
      <c r="A270" s="18"/>
    </row>
    <row r="271" spans="1:1" ht="42.75" customHeight="1" x14ac:dyDescent="0.55000000000000004">
      <c r="A271" s="18"/>
    </row>
    <row r="272" spans="1:1" ht="42.75" customHeight="1" x14ac:dyDescent="0.55000000000000004">
      <c r="A272" s="18"/>
    </row>
    <row r="273" spans="1:1" ht="42.75" customHeight="1" x14ac:dyDescent="0.55000000000000004">
      <c r="A273" s="18"/>
    </row>
    <row r="274" spans="1:1" ht="42.75" customHeight="1" x14ac:dyDescent="0.55000000000000004">
      <c r="A274" s="18"/>
    </row>
    <row r="275" spans="1:1" ht="42.75" customHeight="1" x14ac:dyDescent="0.55000000000000004">
      <c r="A275" s="18"/>
    </row>
    <row r="276" spans="1:1" ht="42.75" customHeight="1" x14ac:dyDescent="0.55000000000000004">
      <c r="A276" s="18"/>
    </row>
    <row r="277" spans="1:1" ht="42.75" customHeight="1" x14ac:dyDescent="0.55000000000000004">
      <c r="A277" s="18"/>
    </row>
    <row r="278" spans="1:1" ht="42.75" customHeight="1" x14ac:dyDescent="0.55000000000000004">
      <c r="A278" s="18"/>
    </row>
    <row r="279" spans="1:1" ht="42.75" customHeight="1" x14ac:dyDescent="0.55000000000000004">
      <c r="A279" s="18"/>
    </row>
    <row r="280" spans="1:1" ht="42.75" customHeight="1" x14ac:dyDescent="0.55000000000000004">
      <c r="A280" s="18"/>
    </row>
    <row r="281" spans="1:1" ht="42.75" customHeight="1" x14ac:dyDescent="0.55000000000000004">
      <c r="A281" s="18"/>
    </row>
    <row r="282" spans="1:1" ht="42.75" customHeight="1" x14ac:dyDescent="0.55000000000000004">
      <c r="A282" s="18"/>
    </row>
    <row r="283" spans="1:1" ht="42.75" customHeight="1" x14ac:dyDescent="0.55000000000000004">
      <c r="A283" s="18"/>
    </row>
    <row r="284" spans="1:1" ht="42.75" customHeight="1" x14ac:dyDescent="0.55000000000000004">
      <c r="A284" s="18"/>
    </row>
    <row r="285" spans="1:1" ht="42.75" customHeight="1" x14ac:dyDescent="0.55000000000000004">
      <c r="A285" s="18"/>
    </row>
    <row r="286" spans="1:1" ht="42.75" customHeight="1" x14ac:dyDescent="0.55000000000000004">
      <c r="A286" s="18"/>
    </row>
    <row r="287" spans="1:1" ht="42.75" customHeight="1" x14ac:dyDescent="0.55000000000000004">
      <c r="A287" s="18"/>
    </row>
    <row r="288" spans="1:1" ht="42.75" customHeight="1" x14ac:dyDescent="0.55000000000000004">
      <c r="A288" s="18"/>
    </row>
    <row r="289" spans="1:1" ht="42.75" customHeight="1" x14ac:dyDescent="0.55000000000000004">
      <c r="A289" s="18"/>
    </row>
    <row r="290" spans="1:1" ht="42.75" customHeight="1" x14ac:dyDescent="0.55000000000000004">
      <c r="A290" s="18"/>
    </row>
    <row r="291" spans="1:1" ht="42.75" customHeight="1" x14ac:dyDescent="0.55000000000000004">
      <c r="A291" s="18"/>
    </row>
    <row r="292" spans="1:1" ht="42.75" customHeight="1" x14ac:dyDescent="0.55000000000000004">
      <c r="A292" s="18"/>
    </row>
    <row r="293" spans="1:1" ht="42.75" customHeight="1" x14ac:dyDescent="0.55000000000000004">
      <c r="A293" s="18"/>
    </row>
    <row r="294" spans="1:1" ht="42.75" customHeight="1" x14ac:dyDescent="0.55000000000000004">
      <c r="A294" s="18"/>
    </row>
    <row r="295" spans="1:1" ht="42.75" customHeight="1" x14ac:dyDescent="0.55000000000000004">
      <c r="A295" s="18"/>
    </row>
    <row r="296" spans="1:1" ht="42.75" customHeight="1" x14ac:dyDescent="0.55000000000000004">
      <c r="A296" s="18"/>
    </row>
    <row r="297" spans="1:1" ht="42.75" customHeight="1" x14ac:dyDescent="0.55000000000000004">
      <c r="A297" s="18"/>
    </row>
    <row r="298" spans="1:1" ht="42.75" customHeight="1" x14ac:dyDescent="0.55000000000000004">
      <c r="A298" s="18"/>
    </row>
    <row r="299" spans="1:1" ht="42.75" customHeight="1" x14ac:dyDescent="0.55000000000000004">
      <c r="A299" s="18"/>
    </row>
    <row r="300" spans="1:1" ht="42.75" customHeight="1" x14ac:dyDescent="0.55000000000000004">
      <c r="A300" s="18"/>
    </row>
  </sheetData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N11025"/>
  <sheetViews>
    <sheetView topLeftCell="E1" zoomScaleNormal="100" workbookViewId="0">
      <selection activeCell="G771" sqref="G771"/>
    </sheetView>
  </sheetViews>
  <sheetFormatPr baseColWidth="10" defaultColWidth="9.15625" defaultRowHeight="14.4" x14ac:dyDescent="0.55000000000000004"/>
  <cols>
    <col min="1" max="1" width="5.578125" style="20" bestFit="1" customWidth="1"/>
    <col min="2" max="2" width="4" style="1" bestFit="1" customWidth="1"/>
    <col min="3" max="3" width="12.15625" style="1" bestFit="1" customWidth="1"/>
    <col min="4" max="4" width="4" style="22" customWidth="1"/>
    <col min="5" max="5" width="6" style="1" customWidth="1"/>
    <col min="6" max="6" width="7" style="21" bestFit="1" customWidth="1"/>
    <col min="7" max="7" width="8.15625" style="1" bestFit="1" customWidth="1"/>
    <col min="8" max="8" width="3.68359375" style="22" customWidth="1"/>
    <col min="9" max="9" width="5.578125" style="21" bestFit="1" customWidth="1"/>
    <col min="10" max="10" width="7" style="1" bestFit="1" customWidth="1"/>
    <col min="11" max="11" width="8.26171875" style="1" bestFit="1" customWidth="1"/>
    <col min="12" max="12" width="3.15625" style="22" customWidth="1"/>
    <col min="13" max="13" width="5.578125" style="21" bestFit="1" customWidth="1"/>
    <col min="14" max="14" width="9.15625" style="1"/>
    <col min="15" max="15" width="6" style="1" bestFit="1" customWidth="1"/>
    <col min="16" max="16" width="4" style="22" customWidth="1"/>
    <col min="17" max="17" width="5.578125" style="21" bestFit="1" customWidth="1"/>
    <col min="18" max="18" width="7" style="1" customWidth="1"/>
    <col min="19" max="19" width="5" style="1" bestFit="1" customWidth="1"/>
    <col min="20" max="20" width="3" style="22" customWidth="1"/>
    <col min="21" max="21" width="5.578125" style="21" bestFit="1" customWidth="1"/>
    <col min="22" max="22" width="8.15625" style="1" customWidth="1"/>
    <col min="23" max="23" width="5" style="1" bestFit="1" customWidth="1"/>
    <col min="24" max="24" width="3.41796875" style="22" customWidth="1"/>
    <col min="25" max="25" width="5.578125" style="21" bestFit="1" customWidth="1"/>
    <col min="26" max="26" width="8" style="1" bestFit="1" customWidth="1"/>
    <col min="27" max="27" width="5" style="1" bestFit="1" customWidth="1"/>
    <col min="28" max="28" width="3.68359375" style="22" customWidth="1"/>
    <col min="29" max="29" width="5.578125" style="21" bestFit="1" customWidth="1"/>
    <col min="30" max="30" width="6" style="1" bestFit="1" customWidth="1"/>
    <col min="31" max="31" width="5.68359375" style="1" bestFit="1" customWidth="1"/>
    <col min="32" max="32" width="3.83984375" style="22" customWidth="1"/>
    <col min="33" max="33" width="5.578125" style="21" bestFit="1" customWidth="1"/>
    <col min="34" max="34" width="6" style="1" bestFit="1" customWidth="1"/>
    <col min="35" max="35" width="5.68359375" style="1" bestFit="1" customWidth="1"/>
    <col min="36" max="36" width="4.578125" style="22" customWidth="1"/>
    <col min="37" max="37" width="6.578125" style="21" bestFit="1" customWidth="1"/>
    <col min="38" max="38" width="6" style="1" bestFit="1" customWidth="1"/>
    <col min="39" max="39" width="5.68359375" style="1" bestFit="1" customWidth="1"/>
    <col min="40" max="40" width="3.41796875" style="22" customWidth="1"/>
    <col min="41" max="41" width="6.578125" style="1" bestFit="1" customWidth="1"/>
    <col min="42" max="42" width="8" style="1" bestFit="1" customWidth="1"/>
    <col min="43" max="43" width="5.68359375" style="1" bestFit="1" customWidth="1"/>
    <col min="44" max="44" width="4.68359375" style="22" customWidth="1"/>
    <col min="45" max="45" width="6.578125" style="1" bestFit="1" customWidth="1"/>
    <col min="46" max="46" width="7.26171875" style="1" customWidth="1"/>
    <col min="47" max="47" width="5.68359375" style="1" bestFit="1" customWidth="1"/>
    <col min="48" max="48" width="4.578125" style="22" customWidth="1"/>
    <col min="49" max="49" width="7" style="1" bestFit="1" customWidth="1"/>
    <col min="50" max="50" width="9" style="1" customWidth="1"/>
    <col min="51" max="51" width="5.68359375" style="1" bestFit="1" customWidth="1"/>
    <col min="52" max="16384" width="9.15625" style="1"/>
  </cols>
  <sheetData>
    <row r="1" spans="1:59" x14ac:dyDescent="0.55000000000000004">
      <c r="A1" s="20">
        <v>0</v>
      </c>
      <c r="B1" s="1">
        <v>0</v>
      </c>
      <c r="C1" s="1" t="s">
        <v>131</v>
      </c>
      <c r="E1" s="4">
        <v>10</v>
      </c>
      <c r="F1" s="21">
        <v>1</v>
      </c>
      <c r="G1" s="1" t="s">
        <v>130</v>
      </c>
      <c r="I1" s="20">
        <v>20</v>
      </c>
      <c r="J1" s="1">
        <v>1</v>
      </c>
      <c r="K1" s="1" t="s">
        <v>132</v>
      </c>
      <c r="M1" s="20">
        <v>30</v>
      </c>
      <c r="N1" s="1">
        <v>1</v>
      </c>
      <c r="O1" s="1" t="s">
        <v>133</v>
      </c>
      <c r="Q1" s="20">
        <v>40</v>
      </c>
      <c r="R1" s="1">
        <v>1</v>
      </c>
      <c r="S1" s="1" t="s">
        <v>136</v>
      </c>
      <c r="U1" s="20">
        <v>50</v>
      </c>
      <c r="V1" s="1">
        <v>7.0000000000000098</v>
      </c>
      <c r="W1" s="1" t="s">
        <v>137</v>
      </c>
      <c r="Y1" s="20">
        <v>60</v>
      </c>
      <c r="Z1" s="1">
        <v>30</v>
      </c>
      <c r="AA1" s="1" t="s">
        <v>137</v>
      </c>
      <c r="AC1" s="20">
        <v>70</v>
      </c>
      <c r="AD1" s="1">
        <v>1</v>
      </c>
      <c r="AE1" s="1" t="s">
        <v>128</v>
      </c>
      <c r="AG1" s="20">
        <v>80</v>
      </c>
      <c r="AH1" s="1">
        <v>10</v>
      </c>
      <c r="AI1" s="1" t="s">
        <v>125</v>
      </c>
      <c r="AK1" s="20">
        <v>90</v>
      </c>
      <c r="AL1" s="1">
        <v>99.999999999999901</v>
      </c>
      <c r="AM1" s="1" t="s">
        <v>125</v>
      </c>
      <c r="AO1" s="4">
        <v>100</v>
      </c>
      <c r="AP1" s="1">
        <v>1000.00000000001</v>
      </c>
      <c r="AQ1" s="1" t="s">
        <v>125</v>
      </c>
      <c r="AS1" s="4">
        <v>110</v>
      </c>
      <c r="AT1" s="1">
        <v>1000000</v>
      </c>
      <c r="AU1" s="1" t="s">
        <v>125</v>
      </c>
      <c r="AW1" s="4">
        <v>120</v>
      </c>
      <c r="AX1" s="1">
        <v>1000000000</v>
      </c>
      <c r="AY1" s="1" t="s">
        <v>125</v>
      </c>
      <c r="BA1" s="4">
        <v>130</v>
      </c>
      <c r="BB1" s="1">
        <v>1000000000000</v>
      </c>
      <c r="BC1" s="1" t="s">
        <v>125</v>
      </c>
      <c r="BE1" s="4">
        <v>140</v>
      </c>
      <c r="BF1" s="1">
        <v>1000000000000000</v>
      </c>
      <c r="BG1" s="1" t="s">
        <v>125</v>
      </c>
    </row>
    <row r="2" spans="1:59" x14ac:dyDescent="0.55000000000000004">
      <c r="A2" s="20">
        <v>0.01</v>
      </c>
      <c r="B2" s="1">
        <v>1</v>
      </c>
      <c r="C2" s="1" t="s">
        <v>131</v>
      </c>
      <c r="E2" s="4">
        <v>10.01</v>
      </c>
      <c r="F2" s="21">
        <v>1.0590000000001001</v>
      </c>
      <c r="G2" s="1" t="s">
        <v>129</v>
      </c>
      <c r="I2" s="20">
        <v>20.010000000000002</v>
      </c>
      <c r="J2" s="1">
        <v>1.0590000000001001</v>
      </c>
      <c r="K2" s="1" t="s">
        <v>134</v>
      </c>
      <c r="M2" s="20">
        <v>30.01</v>
      </c>
      <c r="N2" s="1">
        <v>1.0229999999999999</v>
      </c>
      <c r="O2" s="1" t="s">
        <v>135</v>
      </c>
      <c r="Q2" s="20">
        <v>40.01</v>
      </c>
      <c r="R2" s="1">
        <v>1.006</v>
      </c>
      <c r="S2" s="1" t="s">
        <v>137</v>
      </c>
      <c r="U2" s="20">
        <v>50.01</v>
      </c>
      <c r="V2" s="1">
        <v>7.0229999999999997</v>
      </c>
      <c r="W2" s="1" t="s">
        <v>137</v>
      </c>
      <c r="Y2" s="20">
        <v>60.01</v>
      </c>
      <c r="Z2" s="1">
        <v>30.335000000000001</v>
      </c>
      <c r="AA2" s="1" t="s">
        <v>137</v>
      </c>
      <c r="AC2" s="20">
        <v>70.010000000000005</v>
      </c>
      <c r="AD2" s="1">
        <v>1.0089999999999999</v>
      </c>
      <c r="AE2" s="1" t="s">
        <v>125</v>
      </c>
      <c r="AG2" s="20">
        <v>80.010000000000005</v>
      </c>
      <c r="AH2" s="1">
        <v>10.09</v>
      </c>
      <c r="AI2" s="1" t="s">
        <v>125</v>
      </c>
      <c r="AK2" s="21">
        <v>90.01</v>
      </c>
      <c r="AL2" s="1">
        <v>100.9</v>
      </c>
      <c r="AM2" s="1" t="s">
        <v>125</v>
      </c>
      <c r="AO2" s="4">
        <v>100.01</v>
      </c>
      <c r="AP2" s="1">
        <v>1999</v>
      </c>
      <c r="AQ2" s="1" t="s">
        <v>125</v>
      </c>
      <c r="AS2" s="4">
        <v>110.01</v>
      </c>
      <c r="AT2" s="1">
        <v>1999000</v>
      </c>
      <c r="AU2" s="1" t="s">
        <v>125</v>
      </c>
      <c r="AW2" s="1">
        <v>120.01</v>
      </c>
      <c r="AX2" s="1">
        <v>1999000000</v>
      </c>
      <c r="AY2" s="1" t="s">
        <v>125</v>
      </c>
      <c r="BA2" s="4">
        <v>130.01</v>
      </c>
      <c r="BB2" s="1">
        <v>1999000000000</v>
      </c>
      <c r="BC2" s="1" t="s">
        <v>125</v>
      </c>
      <c r="BE2" s="4">
        <v>140.01</v>
      </c>
      <c r="BF2" s="1">
        <v>1999000000000000</v>
      </c>
      <c r="BG2" s="1" t="s">
        <v>125</v>
      </c>
    </row>
    <row r="3" spans="1:59" x14ac:dyDescent="0.55000000000000004">
      <c r="A3" s="20">
        <v>0.02</v>
      </c>
      <c r="B3" s="1">
        <v>2</v>
      </c>
      <c r="C3" s="1" t="s">
        <v>131</v>
      </c>
      <c r="E3" s="4">
        <v>10.02</v>
      </c>
      <c r="F3" s="21">
        <v>1.1180000000001</v>
      </c>
      <c r="G3" s="1" t="s">
        <v>129</v>
      </c>
      <c r="I3" s="20">
        <v>20.02</v>
      </c>
      <c r="J3" s="1">
        <v>1.1180000000001</v>
      </c>
      <c r="K3" s="1" t="s">
        <v>134</v>
      </c>
      <c r="M3" s="20">
        <v>30.02</v>
      </c>
      <c r="N3" s="1">
        <v>1.046</v>
      </c>
      <c r="O3" s="1" t="s">
        <v>135</v>
      </c>
      <c r="Q3" s="20">
        <v>40.020000000000003</v>
      </c>
      <c r="R3" s="1">
        <v>1.012</v>
      </c>
      <c r="S3" s="1" t="s">
        <v>137</v>
      </c>
      <c r="U3" s="20">
        <v>50.02</v>
      </c>
      <c r="V3" s="1">
        <v>7.0460000000000003</v>
      </c>
      <c r="W3" s="1" t="s">
        <v>137</v>
      </c>
      <c r="Y3" s="20">
        <v>60.02</v>
      </c>
      <c r="Z3" s="1">
        <v>30.67</v>
      </c>
      <c r="AA3" s="1" t="s">
        <v>137</v>
      </c>
      <c r="AC3" s="20">
        <v>70.02</v>
      </c>
      <c r="AD3" s="1">
        <v>1.018</v>
      </c>
      <c r="AE3" s="1" t="s">
        <v>125</v>
      </c>
      <c r="AG3" s="20">
        <v>80.02</v>
      </c>
      <c r="AH3" s="1">
        <v>10.18</v>
      </c>
      <c r="AI3" s="1" t="s">
        <v>125</v>
      </c>
      <c r="AK3" s="21">
        <v>90.02</v>
      </c>
      <c r="AL3" s="1">
        <v>101.8</v>
      </c>
      <c r="AM3" s="1" t="s">
        <v>125</v>
      </c>
      <c r="AO3" s="4">
        <v>100.02</v>
      </c>
      <c r="AP3" s="1">
        <v>2998</v>
      </c>
      <c r="AQ3" s="1" t="s">
        <v>125</v>
      </c>
      <c r="AS3" s="4">
        <v>110.02</v>
      </c>
      <c r="AT3" s="1">
        <v>2998000</v>
      </c>
      <c r="AU3" s="1" t="s">
        <v>125</v>
      </c>
      <c r="AW3" s="1">
        <v>120.02</v>
      </c>
      <c r="AX3" s="1">
        <v>2998000000</v>
      </c>
      <c r="AY3" s="1" t="s">
        <v>125</v>
      </c>
      <c r="BA3" s="4">
        <v>130.02000000000001</v>
      </c>
      <c r="BB3" s="1">
        <v>2998000000000</v>
      </c>
      <c r="BC3" s="1" t="s">
        <v>125</v>
      </c>
      <c r="BE3" s="4">
        <v>140.02000000000001</v>
      </c>
      <c r="BF3" s="1">
        <v>2998000000000000</v>
      </c>
      <c r="BG3" s="1" t="s">
        <v>125</v>
      </c>
    </row>
    <row r="4" spans="1:59" x14ac:dyDescent="0.55000000000000004">
      <c r="A4" s="20">
        <v>0.03</v>
      </c>
      <c r="B4" s="1">
        <v>3</v>
      </c>
      <c r="C4" s="1" t="s">
        <v>131</v>
      </c>
      <c r="E4" s="4">
        <v>10.029999999999999</v>
      </c>
      <c r="F4" s="21">
        <v>1.1770000000001</v>
      </c>
      <c r="G4" s="1" t="s">
        <v>129</v>
      </c>
      <c r="I4" s="20">
        <v>20.03</v>
      </c>
      <c r="J4" s="1">
        <v>1.1770000000001</v>
      </c>
      <c r="K4" s="1" t="s">
        <v>134</v>
      </c>
      <c r="M4" s="20">
        <v>30.03</v>
      </c>
      <c r="N4" s="1">
        <v>1.069</v>
      </c>
      <c r="O4" s="1" t="s">
        <v>135</v>
      </c>
      <c r="Q4" s="20">
        <v>40.03</v>
      </c>
      <c r="R4" s="1">
        <v>1.018</v>
      </c>
      <c r="S4" s="1" t="s">
        <v>137</v>
      </c>
      <c r="U4" s="20">
        <v>50.03</v>
      </c>
      <c r="V4" s="1">
        <v>7.069</v>
      </c>
      <c r="W4" s="1" t="s">
        <v>137</v>
      </c>
      <c r="Y4" s="20">
        <v>60.03</v>
      </c>
      <c r="Z4" s="1">
        <v>31.004999999999999</v>
      </c>
      <c r="AA4" s="1" t="s">
        <v>137</v>
      </c>
      <c r="AC4" s="20">
        <v>70.03</v>
      </c>
      <c r="AD4" s="1">
        <v>1.0269999999999999</v>
      </c>
      <c r="AE4" s="1" t="s">
        <v>125</v>
      </c>
      <c r="AG4" s="20">
        <v>80.03</v>
      </c>
      <c r="AH4" s="1">
        <v>10.27</v>
      </c>
      <c r="AI4" s="1" t="s">
        <v>125</v>
      </c>
      <c r="AK4" s="21">
        <v>90.03</v>
      </c>
      <c r="AL4" s="1">
        <v>102.7</v>
      </c>
      <c r="AM4" s="1" t="s">
        <v>125</v>
      </c>
      <c r="AO4" s="4">
        <v>100.03</v>
      </c>
      <c r="AP4" s="1">
        <v>3997</v>
      </c>
      <c r="AQ4" s="1" t="s">
        <v>125</v>
      </c>
      <c r="AS4" s="4">
        <v>110.03</v>
      </c>
      <c r="AT4" s="1">
        <v>3997000</v>
      </c>
      <c r="AU4" s="1" t="s">
        <v>125</v>
      </c>
      <c r="AW4" s="1">
        <v>120.03</v>
      </c>
      <c r="AX4" s="1">
        <v>3997000000</v>
      </c>
      <c r="AY4" s="1" t="s">
        <v>125</v>
      </c>
      <c r="BA4" s="4">
        <v>130.03</v>
      </c>
      <c r="BB4" s="1">
        <v>3997000000000</v>
      </c>
      <c r="BC4" s="1" t="s">
        <v>125</v>
      </c>
      <c r="BE4" s="4">
        <v>140.03</v>
      </c>
      <c r="BF4" s="1">
        <v>3997000000000000</v>
      </c>
      <c r="BG4" s="1" t="s">
        <v>125</v>
      </c>
    </row>
    <row r="5" spans="1:59" x14ac:dyDescent="0.55000000000000004">
      <c r="A5" s="20">
        <v>0.04</v>
      </c>
      <c r="B5" s="1">
        <v>4</v>
      </c>
      <c r="C5" s="1" t="s">
        <v>131</v>
      </c>
      <c r="E5" s="4">
        <v>10.039999999999999</v>
      </c>
      <c r="F5" s="21">
        <v>1.2360000000000999</v>
      </c>
      <c r="G5" s="1" t="s">
        <v>129</v>
      </c>
      <c r="I5" s="20">
        <v>20.04</v>
      </c>
      <c r="J5" s="1">
        <v>1.2360000000000999</v>
      </c>
      <c r="K5" s="1" t="s">
        <v>134</v>
      </c>
      <c r="M5" s="20">
        <v>30.04</v>
      </c>
      <c r="N5" s="1">
        <v>1.0920000000000001</v>
      </c>
      <c r="O5" s="1" t="s">
        <v>135</v>
      </c>
      <c r="Q5" s="20">
        <v>40.04</v>
      </c>
      <c r="R5" s="1">
        <v>1.024</v>
      </c>
      <c r="S5" s="1" t="s">
        <v>137</v>
      </c>
      <c r="U5" s="20">
        <v>50.04</v>
      </c>
      <c r="V5" s="1">
        <v>7.0919999999999996</v>
      </c>
      <c r="W5" s="1" t="s">
        <v>137</v>
      </c>
      <c r="Y5" s="20">
        <v>60.04</v>
      </c>
      <c r="Z5" s="1">
        <v>31.34</v>
      </c>
      <c r="AA5" s="1" t="s">
        <v>137</v>
      </c>
      <c r="AC5" s="20">
        <v>70.040000000000006</v>
      </c>
      <c r="AD5" s="1">
        <v>1.036</v>
      </c>
      <c r="AE5" s="1" t="s">
        <v>125</v>
      </c>
      <c r="AG5" s="20">
        <v>80.040000000000006</v>
      </c>
      <c r="AH5" s="1">
        <v>10.36</v>
      </c>
      <c r="AI5" s="1" t="s">
        <v>125</v>
      </c>
      <c r="AK5" s="21">
        <v>90.04</v>
      </c>
      <c r="AL5" s="1">
        <v>103.6</v>
      </c>
      <c r="AM5" s="1" t="s">
        <v>125</v>
      </c>
      <c r="AO5" s="4">
        <v>100.04</v>
      </c>
      <c r="AP5" s="1">
        <v>4996</v>
      </c>
      <c r="AQ5" s="1" t="s">
        <v>125</v>
      </c>
      <c r="AS5" s="4">
        <v>110.04</v>
      </c>
      <c r="AT5" s="1">
        <v>4996000</v>
      </c>
      <c r="AU5" s="1" t="s">
        <v>125</v>
      </c>
      <c r="AW5" s="1">
        <v>120.04</v>
      </c>
      <c r="AX5" s="1">
        <v>4996000000</v>
      </c>
      <c r="AY5" s="1" t="s">
        <v>125</v>
      </c>
      <c r="BA5" s="4">
        <v>130.04</v>
      </c>
      <c r="BB5" s="1">
        <v>4996000000000</v>
      </c>
      <c r="BC5" s="1" t="s">
        <v>125</v>
      </c>
      <c r="BE5" s="4">
        <v>140.04</v>
      </c>
      <c r="BF5" s="1">
        <v>4996000000000000</v>
      </c>
      <c r="BG5" s="1" t="s">
        <v>125</v>
      </c>
    </row>
    <row r="6" spans="1:59" x14ac:dyDescent="0.55000000000000004">
      <c r="A6" s="20">
        <v>0.05</v>
      </c>
      <c r="B6" s="1">
        <v>5</v>
      </c>
      <c r="C6" s="1" t="s">
        <v>131</v>
      </c>
      <c r="E6" s="4">
        <v>10.050000000000001</v>
      </c>
      <c r="F6" s="21">
        <v>1.2950000000001001</v>
      </c>
      <c r="G6" s="1" t="s">
        <v>129</v>
      </c>
      <c r="I6" s="20">
        <v>20.05</v>
      </c>
      <c r="J6" s="1">
        <v>1.2950000000001001</v>
      </c>
      <c r="K6" s="1" t="s">
        <v>134</v>
      </c>
      <c r="M6" s="20">
        <v>30.05</v>
      </c>
      <c r="N6" s="1">
        <v>1.115</v>
      </c>
      <c r="O6" s="1" t="s">
        <v>135</v>
      </c>
      <c r="Q6" s="20">
        <v>40.049999999999997</v>
      </c>
      <c r="R6" s="1">
        <v>1.03</v>
      </c>
      <c r="S6" s="1" t="s">
        <v>137</v>
      </c>
      <c r="U6" s="20">
        <v>50.05</v>
      </c>
      <c r="V6" s="1">
        <v>7.1150000000000002</v>
      </c>
      <c r="W6" s="1" t="s">
        <v>137</v>
      </c>
      <c r="Y6" s="20">
        <v>60.05</v>
      </c>
      <c r="Z6" s="1">
        <v>31.675000000000001</v>
      </c>
      <c r="AA6" s="1" t="s">
        <v>137</v>
      </c>
      <c r="AC6" s="20">
        <v>70.05</v>
      </c>
      <c r="AD6" s="1">
        <v>1.0449999999999999</v>
      </c>
      <c r="AE6" s="1" t="s">
        <v>125</v>
      </c>
      <c r="AG6" s="20">
        <v>80.05</v>
      </c>
      <c r="AH6" s="1">
        <v>10.45</v>
      </c>
      <c r="AI6" s="1" t="s">
        <v>125</v>
      </c>
      <c r="AK6" s="21">
        <v>90.05</v>
      </c>
      <c r="AL6" s="1">
        <v>104.5</v>
      </c>
      <c r="AM6" s="1" t="s">
        <v>125</v>
      </c>
      <c r="AO6" s="4">
        <v>100.05</v>
      </c>
      <c r="AP6" s="1">
        <v>5995</v>
      </c>
      <c r="AQ6" s="1" t="s">
        <v>125</v>
      </c>
      <c r="AS6" s="4">
        <v>110.05</v>
      </c>
      <c r="AT6" s="1">
        <v>5995000</v>
      </c>
      <c r="AU6" s="1" t="s">
        <v>125</v>
      </c>
      <c r="AW6" s="1">
        <v>120.05</v>
      </c>
      <c r="AX6" s="1">
        <v>5995000000</v>
      </c>
      <c r="AY6" s="1" t="s">
        <v>125</v>
      </c>
      <c r="BA6" s="4">
        <v>130.05000000000001</v>
      </c>
      <c r="BB6" s="1">
        <v>5995000000000</v>
      </c>
      <c r="BC6" s="1" t="s">
        <v>125</v>
      </c>
      <c r="BE6" s="4">
        <v>140.05000000000001</v>
      </c>
      <c r="BF6" s="1">
        <v>5995000000000000</v>
      </c>
      <c r="BG6" s="1" t="s">
        <v>125</v>
      </c>
    </row>
    <row r="7" spans="1:59" x14ac:dyDescent="0.55000000000000004">
      <c r="A7" s="20">
        <v>0.06</v>
      </c>
      <c r="B7" s="1">
        <v>6</v>
      </c>
      <c r="C7" s="1" t="s">
        <v>131</v>
      </c>
      <c r="E7" s="4">
        <v>10.06</v>
      </c>
      <c r="F7" s="21">
        <v>1.3540000000001</v>
      </c>
      <c r="G7" s="1" t="s">
        <v>129</v>
      </c>
      <c r="I7" s="20">
        <v>20.059999999999999</v>
      </c>
      <c r="J7" s="1">
        <v>1.3540000000001</v>
      </c>
      <c r="K7" s="1" t="s">
        <v>134</v>
      </c>
      <c r="M7" s="20">
        <v>30.06</v>
      </c>
      <c r="N7" s="1">
        <v>1.1379999999999999</v>
      </c>
      <c r="O7" s="1" t="s">
        <v>135</v>
      </c>
      <c r="Q7" s="20">
        <v>40.06</v>
      </c>
      <c r="R7" s="1">
        <v>1.036</v>
      </c>
      <c r="S7" s="1" t="s">
        <v>137</v>
      </c>
      <c r="U7" s="20">
        <v>50.06</v>
      </c>
      <c r="V7" s="1">
        <v>7.1379999999999999</v>
      </c>
      <c r="W7" s="1" t="s">
        <v>137</v>
      </c>
      <c r="Y7" s="20">
        <v>60.06</v>
      </c>
      <c r="Z7" s="1">
        <v>32.01</v>
      </c>
      <c r="AA7" s="1" t="s">
        <v>137</v>
      </c>
      <c r="AC7" s="20">
        <v>70.06</v>
      </c>
      <c r="AD7" s="1">
        <v>1.054</v>
      </c>
      <c r="AE7" s="1" t="s">
        <v>125</v>
      </c>
      <c r="AG7" s="20">
        <v>80.06</v>
      </c>
      <c r="AH7" s="1">
        <v>10.54</v>
      </c>
      <c r="AI7" s="1" t="s">
        <v>125</v>
      </c>
      <c r="AK7" s="21">
        <v>90.06</v>
      </c>
      <c r="AL7" s="1">
        <v>105.4</v>
      </c>
      <c r="AM7" s="1" t="s">
        <v>125</v>
      </c>
      <c r="AO7" s="4">
        <v>100.06</v>
      </c>
      <c r="AP7" s="1">
        <v>6994</v>
      </c>
      <c r="AQ7" s="1" t="s">
        <v>125</v>
      </c>
      <c r="AS7" s="4">
        <v>110.06</v>
      </c>
      <c r="AT7" s="1">
        <v>6994000</v>
      </c>
      <c r="AU7" s="1" t="s">
        <v>125</v>
      </c>
      <c r="AW7" s="1">
        <v>120.06</v>
      </c>
      <c r="AX7" s="1">
        <v>6994000000</v>
      </c>
      <c r="AY7" s="1" t="s">
        <v>125</v>
      </c>
      <c r="BA7" s="4">
        <v>130.06</v>
      </c>
      <c r="BB7" s="1">
        <v>6994000000000</v>
      </c>
      <c r="BC7" s="1" t="s">
        <v>125</v>
      </c>
      <c r="BE7" s="4">
        <v>140.06</v>
      </c>
      <c r="BF7" s="1">
        <v>6994000000000000</v>
      </c>
      <c r="BG7" s="1" t="s">
        <v>125</v>
      </c>
    </row>
    <row r="8" spans="1:59" x14ac:dyDescent="0.55000000000000004">
      <c r="A8" s="20">
        <v>7.0000000000000007E-2</v>
      </c>
      <c r="B8" s="1">
        <v>7</v>
      </c>
      <c r="C8" s="1" t="s">
        <v>131</v>
      </c>
      <c r="E8" s="4">
        <v>10.07</v>
      </c>
      <c r="F8" s="21">
        <v>1.4130000000001</v>
      </c>
      <c r="G8" s="1" t="s">
        <v>129</v>
      </c>
      <c r="I8" s="20">
        <v>20.07</v>
      </c>
      <c r="J8" s="1">
        <v>1.4130000000001</v>
      </c>
      <c r="K8" s="1" t="s">
        <v>134</v>
      </c>
      <c r="M8" s="20">
        <v>30.07</v>
      </c>
      <c r="N8" s="1">
        <v>1.161</v>
      </c>
      <c r="O8" s="1" t="s">
        <v>135</v>
      </c>
      <c r="Q8" s="20">
        <v>40.07</v>
      </c>
      <c r="R8" s="1">
        <v>1.042</v>
      </c>
      <c r="S8" s="1" t="s">
        <v>137</v>
      </c>
      <c r="U8" s="20">
        <v>50.07</v>
      </c>
      <c r="V8" s="1">
        <v>7.1609999999999996</v>
      </c>
      <c r="W8" s="1" t="s">
        <v>137</v>
      </c>
      <c r="Y8" s="20">
        <v>60.07</v>
      </c>
      <c r="Z8" s="1">
        <v>32.344999999999999</v>
      </c>
      <c r="AA8" s="1" t="s">
        <v>137</v>
      </c>
      <c r="AC8" s="20">
        <v>70.069999999999993</v>
      </c>
      <c r="AD8" s="1">
        <v>1.0629999999999999</v>
      </c>
      <c r="AE8" s="1" t="s">
        <v>125</v>
      </c>
      <c r="AG8" s="20">
        <v>80.069999999999993</v>
      </c>
      <c r="AH8" s="1">
        <v>10.63</v>
      </c>
      <c r="AI8" s="1" t="s">
        <v>125</v>
      </c>
      <c r="AK8" s="21">
        <v>90.07</v>
      </c>
      <c r="AL8" s="1">
        <v>106.3</v>
      </c>
      <c r="AM8" s="1" t="s">
        <v>125</v>
      </c>
      <c r="AO8" s="4">
        <v>100.07</v>
      </c>
      <c r="AP8" s="1">
        <v>7993</v>
      </c>
      <c r="AQ8" s="1" t="s">
        <v>125</v>
      </c>
      <c r="AS8" s="4">
        <v>110.07</v>
      </c>
      <c r="AT8" s="1">
        <v>7993000</v>
      </c>
      <c r="AU8" s="1" t="s">
        <v>125</v>
      </c>
      <c r="AW8" s="1">
        <v>120.07</v>
      </c>
      <c r="AX8" s="1">
        <v>7993000000</v>
      </c>
      <c r="AY8" s="1" t="s">
        <v>125</v>
      </c>
      <c r="BA8" s="4">
        <v>130.07</v>
      </c>
      <c r="BB8" s="1">
        <v>7993000000000</v>
      </c>
      <c r="BC8" s="1" t="s">
        <v>125</v>
      </c>
      <c r="BE8" s="4">
        <v>140.07</v>
      </c>
      <c r="BF8" s="1">
        <v>7993000000000000</v>
      </c>
      <c r="BG8" s="1" t="s">
        <v>125</v>
      </c>
    </row>
    <row r="9" spans="1:59" x14ac:dyDescent="0.55000000000000004">
      <c r="A9" s="20">
        <v>0.08</v>
      </c>
      <c r="B9" s="1">
        <v>8</v>
      </c>
      <c r="C9" s="1" t="s">
        <v>131</v>
      </c>
      <c r="E9" s="4">
        <v>10.08</v>
      </c>
      <c r="F9" s="21">
        <v>1.4720000000000999</v>
      </c>
      <c r="G9" s="1" t="s">
        <v>129</v>
      </c>
      <c r="I9" s="20">
        <v>20.079999999999998</v>
      </c>
      <c r="J9" s="1">
        <v>1.4720000000000999</v>
      </c>
      <c r="K9" s="1" t="s">
        <v>134</v>
      </c>
      <c r="M9" s="20">
        <v>30.08</v>
      </c>
      <c r="N9" s="1">
        <v>1.1839999999999999</v>
      </c>
      <c r="O9" s="1" t="s">
        <v>135</v>
      </c>
      <c r="Q9" s="20">
        <v>40.08</v>
      </c>
      <c r="R9" s="1">
        <v>1.048</v>
      </c>
      <c r="S9" s="1" t="s">
        <v>137</v>
      </c>
      <c r="U9" s="20">
        <v>50.08</v>
      </c>
      <c r="V9" s="1">
        <v>7.1840000000000002</v>
      </c>
      <c r="W9" s="1" t="s">
        <v>137</v>
      </c>
      <c r="Y9" s="20">
        <v>60.08</v>
      </c>
      <c r="Z9" s="1">
        <v>32.68</v>
      </c>
      <c r="AA9" s="1" t="s">
        <v>137</v>
      </c>
      <c r="AC9" s="20">
        <v>70.08</v>
      </c>
      <c r="AD9" s="1">
        <v>1.0720000000000001</v>
      </c>
      <c r="AE9" s="1" t="s">
        <v>125</v>
      </c>
      <c r="AG9" s="20">
        <v>80.08</v>
      </c>
      <c r="AH9" s="1">
        <v>10.72</v>
      </c>
      <c r="AI9" s="1" t="s">
        <v>125</v>
      </c>
      <c r="AK9" s="21">
        <v>90.08</v>
      </c>
      <c r="AL9" s="1">
        <v>107.2</v>
      </c>
      <c r="AM9" s="1" t="s">
        <v>125</v>
      </c>
      <c r="AO9" s="4">
        <v>100.08</v>
      </c>
      <c r="AP9" s="1">
        <v>8992</v>
      </c>
      <c r="AQ9" s="1" t="s">
        <v>125</v>
      </c>
      <c r="AS9" s="4">
        <v>110.08</v>
      </c>
      <c r="AT9" s="1">
        <v>8992000</v>
      </c>
      <c r="AU9" s="1" t="s">
        <v>125</v>
      </c>
      <c r="AW9" s="1">
        <v>120.08</v>
      </c>
      <c r="AX9" s="1">
        <v>8992000000</v>
      </c>
      <c r="AY9" s="1" t="s">
        <v>125</v>
      </c>
      <c r="BA9" s="4">
        <v>130.08000000000001</v>
      </c>
      <c r="BB9" s="1">
        <v>8992000000000</v>
      </c>
      <c r="BC9" s="1" t="s">
        <v>125</v>
      </c>
      <c r="BE9" s="4">
        <v>140.08000000000001</v>
      </c>
      <c r="BF9" s="1">
        <v>8992000000000000</v>
      </c>
      <c r="BG9" s="1" t="s">
        <v>125</v>
      </c>
    </row>
    <row r="10" spans="1:59" x14ac:dyDescent="0.55000000000000004">
      <c r="A10" s="20">
        <v>0.09</v>
      </c>
      <c r="B10" s="1">
        <v>9</v>
      </c>
      <c r="C10" s="1" t="s">
        <v>131</v>
      </c>
      <c r="E10" s="4">
        <v>10.09</v>
      </c>
      <c r="F10" s="21">
        <v>1.5310000000001001</v>
      </c>
      <c r="G10" s="1" t="s">
        <v>129</v>
      </c>
      <c r="I10" s="20">
        <v>20.09</v>
      </c>
      <c r="J10" s="1">
        <v>1.5310000000001001</v>
      </c>
      <c r="K10" s="1" t="s">
        <v>134</v>
      </c>
      <c r="M10" s="20">
        <v>30.09</v>
      </c>
      <c r="N10" s="1">
        <v>1.2070000000000001</v>
      </c>
      <c r="O10" s="1" t="s">
        <v>135</v>
      </c>
      <c r="Q10" s="20">
        <v>40.090000000000003</v>
      </c>
      <c r="R10" s="1">
        <v>1.054</v>
      </c>
      <c r="S10" s="1" t="s">
        <v>137</v>
      </c>
      <c r="U10" s="20">
        <v>50.09</v>
      </c>
      <c r="V10" s="1">
        <v>7.2069999999999999</v>
      </c>
      <c r="W10" s="1" t="s">
        <v>137</v>
      </c>
      <c r="Y10" s="20">
        <v>60.09</v>
      </c>
      <c r="Z10" s="1">
        <v>33.015000000000001</v>
      </c>
      <c r="AA10" s="1" t="s">
        <v>137</v>
      </c>
      <c r="AC10" s="20">
        <v>70.09</v>
      </c>
      <c r="AD10" s="1">
        <v>1.081</v>
      </c>
      <c r="AE10" s="1" t="s">
        <v>125</v>
      </c>
      <c r="AG10" s="20">
        <v>80.09</v>
      </c>
      <c r="AH10" s="1">
        <v>10.81</v>
      </c>
      <c r="AI10" s="1" t="s">
        <v>125</v>
      </c>
      <c r="AK10" s="21">
        <v>90.09</v>
      </c>
      <c r="AL10" s="1">
        <v>108.1</v>
      </c>
      <c r="AM10" s="1" t="s">
        <v>125</v>
      </c>
      <c r="AO10" s="4">
        <v>100.09</v>
      </c>
      <c r="AP10" s="1">
        <v>9991</v>
      </c>
      <c r="AQ10" s="1" t="s">
        <v>125</v>
      </c>
      <c r="AS10" s="4">
        <v>110.09</v>
      </c>
      <c r="AT10" s="1">
        <v>9991000</v>
      </c>
      <c r="AU10" s="1" t="s">
        <v>125</v>
      </c>
      <c r="AW10" s="1">
        <v>120.09</v>
      </c>
      <c r="AX10" s="1">
        <v>9991000000</v>
      </c>
      <c r="AY10" s="1" t="s">
        <v>125</v>
      </c>
      <c r="BA10" s="4">
        <v>130.09</v>
      </c>
      <c r="BB10" s="1">
        <v>9991000000000</v>
      </c>
      <c r="BC10" s="1" t="s">
        <v>125</v>
      </c>
      <c r="BE10" s="4">
        <v>140.09</v>
      </c>
      <c r="BF10" s="1">
        <v>9991000000000000</v>
      </c>
      <c r="BG10" s="1" t="s">
        <v>125</v>
      </c>
    </row>
    <row r="11" spans="1:59" x14ac:dyDescent="0.55000000000000004">
      <c r="A11" s="20">
        <v>0.1</v>
      </c>
      <c r="B11" s="1">
        <v>10</v>
      </c>
      <c r="C11" s="1" t="s">
        <v>131</v>
      </c>
      <c r="E11" s="4">
        <v>10.1</v>
      </c>
      <c r="F11" s="21">
        <v>1.5900000000001</v>
      </c>
      <c r="G11" s="1" t="s">
        <v>129</v>
      </c>
      <c r="I11" s="20">
        <v>20.100000000000001</v>
      </c>
      <c r="J11" s="1">
        <v>1.5900000000001</v>
      </c>
      <c r="K11" s="1" t="s">
        <v>134</v>
      </c>
      <c r="M11" s="20">
        <v>30.1</v>
      </c>
      <c r="N11" s="1">
        <v>1.23</v>
      </c>
      <c r="O11" s="1" t="s">
        <v>135</v>
      </c>
      <c r="Q11" s="20">
        <v>40.1</v>
      </c>
      <c r="R11" s="1">
        <v>1.06</v>
      </c>
      <c r="S11" s="1" t="s">
        <v>137</v>
      </c>
      <c r="U11" s="20">
        <v>50.1</v>
      </c>
      <c r="V11" s="1">
        <v>7.23</v>
      </c>
      <c r="W11" s="1" t="s">
        <v>137</v>
      </c>
      <c r="Y11" s="20">
        <v>60.1</v>
      </c>
      <c r="Z11" s="1">
        <v>33.35</v>
      </c>
      <c r="AA11" s="1" t="s">
        <v>137</v>
      </c>
      <c r="AC11" s="20">
        <v>70.099999999999994</v>
      </c>
      <c r="AD11" s="1">
        <v>1.0900000000000001</v>
      </c>
      <c r="AE11" s="1" t="s">
        <v>125</v>
      </c>
      <c r="AG11" s="20">
        <v>80.099999999999994</v>
      </c>
      <c r="AH11" s="1">
        <v>10.9</v>
      </c>
      <c r="AI11" s="1" t="s">
        <v>125</v>
      </c>
      <c r="AK11" s="21">
        <v>90.100000000000094</v>
      </c>
      <c r="AL11" s="1">
        <v>109</v>
      </c>
      <c r="AM11" s="1" t="s">
        <v>125</v>
      </c>
      <c r="AO11" s="4">
        <v>100.1</v>
      </c>
      <c r="AP11" s="1">
        <v>10990</v>
      </c>
      <c r="AQ11" s="1" t="s">
        <v>125</v>
      </c>
      <c r="AS11" s="4">
        <v>110.1</v>
      </c>
      <c r="AT11" s="1">
        <v>10990000</v>
      </c>
      <c r="AU11" s="1" t="s">
        <v>125</v>
      </c>
      <c r="AW11" s="1">
        <v>120.1</v>
      </c>
      <c r="AX11" s="1">
        <v>10990000000</v>
      </c>
      <c r="AY11" s="1" t="s">
        <v>125</v>
      </c>
      <c r="BA11" s="4">
        <v>130.1</v>
      </c>
      <c r="BB11" s="1">
        <v>10990000000000</v>
      </c>
      <c r="BC11" s="1" t="s">
        <v>125</v>
      </c>
      <c r="BE11" s="4">
        <v>140.1</v>
      </c>
      <c r="BF11" s="1">
        <v>1.099E+16</v>
      </c>
      <c r="BG11" s="1" t="s">
        <v>125</v>
      </c>
    </row>
    <row r="12" spans="1:59" x14ac:dyDescent="0.55000000000000004">
      <c r="A12" s="20">
        <v>0.11</v>
      </c>
      <c r="B12" s="1">
        <v>11</v>
      </c>
      <c r="C12" s="1" t="s">
        <v>131</v>
      </c>
      <c r="E12" s="4">
        <v>10.11</v>
      </c>
      <c r="F12" s="21">
        <v>1.6490000000000999</v>
      </c>
      <c r="G12" s="1" t="s">
        <v>129</v>
      </c>
      <c r="I12" s="20">
        <v>20.11</v>
      </c>
      <c r="J12" s="1">
        <v>1.6490000000000999</v>
      </c>
      <c r="K12" s="1" t="s">
        <v>134</v>
      </c>
      <c r="M12" s="20">
        <v>30.11</v>
      </c>
      <c r="N12" s="1">
        <v>1.2529999999999999</v>
      </c>
      <c r="O12" s="1" t="s">
        <v>135</v>
      </c>
      <c r="Q12" s="20">
        <v>40.11</v>
      </c>
      <c r="R12" s="1">
        <v>1.0660000000000001</v>
      </c>
      <c r="S12" s="1" t="s">
        <v>137</v>
      </c>
      <c r="U12" s="20">
        <v>50.11</v>
      </c>
      <c r="V12" s="1">
        <v>7.2530000000000001</v>
      </c>
      <c r="W12" s="1" t="s">
        <v>137</v>
      </c>
      <c r="Y12" s="20">
        <v>60.11</v>
      </c>
      <c r="Z12" s="1">
        <v>33.685000000000002</v>
      </c>
      <c r="AA12" s="1" t="s">
        <v>137</v>
      </c>
      <c r="AC12" s="20">
        <v>70.11</v>
      </c>
      <c r="AD12" s="1">
        <v>1.099</v>
      </c>
      <c r="AE12" s="1" t="s">
        <v>125</v>
      </c>
      <c r="AG12" s="20">
        <v>80.11</v>
      </c>
      <c r="AH12" s="1">
        <v>10.99</v>
      </c>
      <c r="AI12" s="1" t="s">
        <v>125</v>
      </c>
      <c r="AK12" s="20">
        <v>90.11</v>
      </c>
      <c r="AL12" s="1">
        <v>109.9</v>
      </c>
      <c r="AM12" s="1" t="s">
        <v>125</v>
      </c>
      <c r="AO12" s="4">
        <v>100.11</v>
      </c>
      <c r="AP12" s="1">
        <v>11989</v>
      </c>
      <c r="AQ12" s="1" t="s">
        <v>125</v>
      </c>
      <c r="AS12" s="4">
        <v>110.11</v>
      </c>
      <c r="AT12" s="1">
        <v>11989000</v>
      </c>
      <c r="AU12" s="1" t="s">
        <v>125</v>
      </c>
      <c r="AW12" s="4">
        <v>120.11</v>
      </c>
      <c r="AX12" s="1">
        <v>11989000000</v>
      </c>
      <c r="AY12" s="1" t="s">
        <v>125</v>
      </c>
      <c r="BA12" s="4">
        <v>130.11000000000001</v>
      </c>
      <c r="BB12" s="1">
        <v>11989000000000</v>
      </c>
      <c r="BC12" s="1" t="s">
        <v>125</v>
      </c>
      <c r="BE12" s="4">
        <v>140.11000000000001</v>
      </c>
      <c r="BF12" s="1">
        <v>1.1989E+16</v>
      </c>
      <c r="BG12" s="1" t="s">
        <v>125</v>
      </c>
    </row>
    <row r="13" spans="1:59" x14ac:dyDescent="0.55000000000000004">
      <c r="A13" s="20">
        <v>0.12</v>
      </c>
      <c r="B13" s="1">
        <v>12</v>
      </c>
      <c r="C13" s="1" t="s">
        <v>131</v>
      </c>
      <c r="E13" s="4">
        <v>10.119999999999999</v>
      </c>
      <c r="F13" s="21">
        <v>1.7080000000001001</v>
      </c>
      <c r="G13" s="1" t="s">
        <v>129</v>
      </c>
      <c r="I13" s="20">
        <v>20.12</v>
      </c>
      <c r="J13" s="1">
        <v>1.7080000000001001</v>
      </c>
      <c r="K13" s="1" t="s">
        <v>134</v>
      </c>
      <c r="M13" s="20">
        <v>30.12</v>
      </c>
      <c r="N13" s="1">
        <v>1.276</v>
      </c>
      <c r="O13" s="1" t="s">
        <v>135</v>
      </c>
      <c r="Q13" s="20">
        <v>40.119999999999997</v>
      </c>
      <c r="R13" s="1">
        <v>1.0720000000000001</v>
      </c>
      <c r="S13" s="1" t="s">
        <v>137</v>
      </c>
      <c r="U13" s="20">
        <v>50.12</v>
      </c>
      <c r="V13" s="1">
        <v>7.2759999999999998</v>
      </c>
      <c r="W13" s="1" t="s">
        <v>137</v>
      </c>
      <c r="Y13" s="20">
        <v>60.12</v>
      </c>
      <c r="Z13" s="1">
        <v>34.020000000000003</v>
      </c>
      <c r="AA13" s="1" t="s">
        <v>137</v>
      </c>
      <c r="AC13" s="20">
        <v>70.12</v>
      </c>
      <c r="AD13" s="1">
        <v>1.1080000000000001</v>
      </c>
      <c r="AE13" s="1" t="s">
        <v>125</v>
      </c>
      <c r="AG13" s="20">
        <v>80.12</v>
      </c>
      <c r="AH13" s="1">
        <v>11.08</v>
      </c>
      <c r="AI13" s="1" t="s">
        <v>125</v>
      </c>
      <c r="AK13" s="20">
        <v>90.12</v>
      </c>
      <c r="AL13" s="1">
        <v>110.8</v>
      </c>
      <c r="AM13" s="1" t="s">
        <v>125</v>
      </c>
      <c r="AO13" s="4">
        <v>100.12</v>
      </c>
      <c r="AP13" s="1">
        <v>12988</v>
      </c>
      <c r="AQ13" s="1" t="s">
        <v>125</v>
      </c>
      <c r="AS13" s="4">
        <v>110.12</v>
      </c>
      <c r="AT13" s="1">
        <v>12988000</v>
      </c>
      <c r="AU13" s="1" t="s">
        <v>125</v>
      </c>
      <c r="AW13" s="4">
        <v>120.12</v>
      </c>
      <c r="AX13" s="1">
        <v>12988000000</v>
      </c>
      <c r="AY13" s="1" t="s">
        <v>125</v>
      </c>
      <c r="BA13" s="4">
        <v>130.12</v>
      </c>
      <c r="BB13" s="1">
        <v>12988000000000</v>
      </c>
      <c r="BC13" s="1" t="s">
        <v>125</v>
      </c>
      <c r="BE13" s="4">
        <v>140.12</v>
      </c>
      <c r="BF13" s="1">
        <v>1.2988E+16</v>
      </c>
      <c r="BG13" s="1" t="s">
        <v>125</v>
      </c>
    </row>
    <row r="14" spans="1:59" x14ac:dyDescent="0.55000000000000004">
      <c r="A14" s="20">
        <v>0.13</v>
      </c>
      <c r="B14" s="1">
        <v>13</v>
      </c>
      <c r="C14" s="1" t="s">
        <v>131</v>
      </c>
      <c r="E14" s="4">
        <v>10.130000000000001</v>
      </c>
      <c r="F14" s="21">
        <v>1.7670000000001</v>
      </c>
      <c r="G14" s="1" t="s">
        <v>129</v>
      </c>
      <c r="I14" s="20">
        <v>20.13</v>
      </c>
      <c r="J14" s="1">
        <v>1.7670000000001</v>
      </c>
      <c r="K14" s="1" t="s">
        <v>134</v>
      </c>
      <c r="M14" s="20">
        <v>30.13</v>
      </c>
      <c r="N14" s="1">
        <v>1.2989999999999999</v>
      </c>
      <c r="O14" s="1" t="s">
        <v>135</v>
      </c>
      <c r="Q14" s="20">
        <v>40.130000000000003</v>
      </c>
      <c r="R14" s="1">
        <v>1.0780000000000001</v>
      </c>
      <c r="S14" s="1" t="s">
        <v>137</v>
      </c>
      <c r="U14" s="20">
        <v>50.13</v>
      </c>
      <c r="V14" s="1">
        <v>7.2990000000000004</v>
      </c>
      <c r="W14" s="1" t="s">
        <v>137</v>
      </c>
      <c r="Y14" s="20">
        <v>60.13</v>
      </c>
      <c r="Z14" s="1">
        <v>34.354999999999997</v>
      </c>
      <c r="AA14" s="1" t="s">
        <v>137</v>
      </c>
      <c r="AC14" s="20">
        <v>70.13</v>
      </c>
      <c r="AD14" s="1">
        <v>1.117</v>
      </c>
      <c r="AE14" s="1" t="s">
        <v>125</v>
      </c>
      <c r="AG14" s="20">
        <v>80.13</v>
      </c>
      <c r="AH14" s="1">
        <v>11.17</v>
      </c>
      <c r="AI14" s="1" t="s">
        <v>125</v>
      </c>
      <c r="AK14" s="20">
        <v>90.13</v>
      </c>
      <c r="AL14" s="1">
        <v>111.7</v>
      </c>
      <c r="AM14" s="1" t="s">
        <v>125</v>
      </c>
      <c r="AO14" s="4">
        <v>100.13</v>
      </c>
      <c r="AP14" s="1">
        <v>13987</v>
      </c>
      <c r="AQ14" s="1" t="s">
        <v>125</v>
      </c>
      <c r="AS14" s="4">
        <v>110.13</v>
      </c>
      <c r="AT14" s="1">
        <v>13987000</v>
      </c>
      <c r="AU14" s="1" t="s">
        <v>125</v>
      </c>
      <c r="AW14" s="4">
        <v>120.13</v>
      </c>
      <c r="AX14" s="1">
        <v>13987000000</v>
      </c>
      <c r="AY14" s="1" t="s">
        <v>125</v>
      </c>
      <c r="BA14" s="4">
        <v>130.13</v>
      </c>
      <c r="BB14" s="1">
        <v>13987000000000</v>
      </c>
      <c r="BC14" s="1" t="s">
        <v>125</v>
      </c>
      <c r="BE14" s="4">
        <v>140.13</v>
      </c>
      <c r="BF14" s="1">
        <v>1.3987E+16</v>
      </c>
      <c r="BG14" s="1" t="s">
        <v>125</v>
      </c>
    </row>
    <row r="15" spans="1:59" x14ac:dyDescent="0.55000000000000004">
      <c r="A15" s="20">
        <v>0.14000000000000001</v>
      </c>
      <c r="B15" s="1">
        <v>14</v>
      </c>
      <c r="C15" s="1" t="s">
        <v>131</v>
      </c>
      <c r="E15" s="4">
        <v>10.14</v>
      </c>
      <c r="F15" s="21">
        <v>1.8260000000001</v>
      </c>
      <c r="G15" s="1" t="s">
        <v>129</v>
      </c>
      <c r="I15" s="20">
        <v>20.14</v>
      </c>
      <c r="J15" s="1">
        <v>1.8260000000001</v>
      </c>
      <c r="K15" s="1" t="s">
        <v>134</v>
      </c>
      <c r="M15" s="20">
        <v>30.14</v>
      </c>
      <c r="N15" s="1">
        <v>1.3220000000000001</v>
      </c>
      <c r="O15" s="1" t="s">
        <v>135</v>
      </c>
      <c r="Q15" s="20">
        <v>40.14</v>
      </c>
      <c r="R15" s="1">
        <v>1.0840000000000001</v>
      </c>
      <c r="S15" s="1" t="s">
        <v>137</v>
      </c>
      <c r="U15" s="20">
        <v>50.14</v>
      </c>
      <c r="V15" s="1">
        <v>7.3220000000000001</v>
      </c>
      <c r="W15" s="1" t="s">
        <v>137</v>
      </c>
      <c r="Y15" s="20">
        <v>60.14</v>
      </c>
      <c r="Z15" s="1">
        <v>34.69</v>
      </c>
      <c r="AA15" s="1" t="s">
        <v>137</v>
      </c>
      <c r="AC15" s="20">
        <v>70.14</v>
      </c>
      <c r="AD15" s="1">
        <v>1.1259999999999999</v>
      </c>
      <c r="AE15" s="1" t="s">
        <v>125</v>
      </c>
      <c r="AG15" s="20">
        <v>80.14</v>
      </c>
      <c r="AH15" s="1">
        <v>11.26</v>
      </c>
      <c r="AI15" s="1" t="s">
        <v>125</v>
      </c>
      <c r="AK15" s="20">
        <v>90.14</v>
      </c>
      <c r="AL15" s="1">
        <v>112.6</v>
      </c>
      <c r="AM15" s="1" t="s">
        <v>125</v>
      </c>
      <c r="AO15" s="4">
        <v>100.14</v>
      </c>
      <c r="AP15" s="1">
        <v>14986</v>
      </c>
      <c r="AQ15" s="1" t="s">
        <v>125</v>
      </c>
      <c r="AS15" s="4">
        <v>110.14</v>
      </c>
      <c r="AT15" s="1">
        <v>14986000</v>
      </c>
      <c r="AU15" s="1" t="s">
        <v>125</v>
      </c>
      <c r="AW15" s="4">
        <v>120.14</v>
      </c>
      <c r="AX15" s="1">
        <v>14986000000</v>
      </c>
      <c r="AY15" s="1" t="s">
        <v>125</v>
      </c>
      <c r="BA15" s="4">
        <v>130.13999999999999</v>
      </c>
      <c r="BB15" s="1">
        <v>14986000000000</v>
      </c>
      <c r="BC15" s="1" t="s">
        <v>125</v>
      </c>
      <c r="BE15" s="4">
        <v>140.13999999999999</v>
      </c>
      <c r="BF15" s="1">
        <v>1.4986E+16</v>
      </c>
      <c r="BG15" s="1" t="s">
        <v>125</v>
      </c>
    </row>
    <row r="16" spans="1:59" x14ac:dyDescent="0.55000000000000004">
      <c r="A16" s="20">
        <v>0.15</v>
      </c>
      <c r="B16" s="1">
        <v>15</v>
      </c>
      <c r="C16" s="1" t="s">
        <v>131</v>
      </c>
      <c r="E16" s="4">
        <v>10.15</v>
      </c>
      <c r="F16" s="21">
        <v>1.8850000000000999</v>
      </c>
      <c r="G16" s="1" t="s">
        <v>129</v>
      </c>
      <c r="I16" s="20">
        <v>20.149999999999999</v>
      </c>
      <c r="J16" s="1">
        <v>1.8850000000000999</v>
      </c>
      <c r="K16" s="1" t="s">
        <v>134</v>
      </c>
      <c r="M16" s="20">
        <v>30.15</v>
      </c>
      <c r="N16" s="1">
        <v>1.345</v>
      </c>
      <c r="O16" s="1" t="s">
        <v>135</v>
      </c>
      <c r="Q16" s="20">
        <v>40.15</v>
      </c>
      <c r="R16" s="1">
        <v>1.0900000000000001</v>
      </c>
      <c r="S16" s="1" t="s">
        <v>137</v>
      </c>
      <c r="U16" s="20">
        <v>50.15</v>
      </c>
      <c r="V16" s="1">
        <v>7.3449999999999998</v>
      </c>
      <c r="W16" s="1" t="s">
        <v>137</v>
      </c>
      <c r="Y16" s="20">
        <v>60.15</v>
      </c>
      <c r="Z16" s="1">
        <v>35.024999999999999</v>
      </c>
      <c r="AA16" s="1" t="s">
        <v>137</v>
      </c>
      <c r="AC16" s="20">
        <v>70.150000000000006</v>
      </c>
      <c r="AD16" s="1">
        <v>1.135</v>
      </c>
      <c r="AE16" s="1" t="s">
        <v>125</v>
      </c>
      <c r="AG16" s="20">
        <v>80.150000000000006</v>
      </c>
      <c r="AH16" s="1">
        <v>11.35</v>
      </c>
      <c r="AI16" s="1" t="s">
        <v>125</v>
      </c>
      <c r="AK16" s="20">
        <v>90.15</v>
      </c>
      <c r="AL16" s="1">
        <v>113.5</v>
      </c>
      <c r="AM16" s="1" t="s">
        <v>125</v>
      </c>
      <c r="AO16" s="4">
        <v>100.15</v>
      </c>
      <c r="AP16" s="1">
        <v>15985</v>
      </c>
      <c r="AQ16" s="1" t="s">
        <v>125</v>
      </c>
      <c r="AS16" s="4">
        <v>110.15</v>
      </c>
      <c r="AT16" s="1">
        <v>15985000</v>
      </c>
      <c r="AU16" s="1" t="s">
        <v>125</v>
      </c>
      <c r="AW16" s="4">
        <v>120.15</v>
      </c>
      <c r="AX16" s="1">
        <v>15985000000</v>
      </c>
      <c r="AY16" s="1" t="s">
        <v>125</v>
      </c>
      <c r="BA16" s="4">
        <v>130.15</v>
      </c>
      <c r="BB16" s="1">
        <v>15985000000000</v>
      </c>
      <c r="BC16" s="1" t="s">
        <v>125</v>
      </c>
      <c r="BE16" s="4">
        <v>140.15</v>
      </c>
      <c r="BF16" s="1">
        <v>1.5985E+16</v>
      </c>
      <c r="BG16" s="1" t="s">
        <v>125</v>
      </c>
    </row>
    <row r="17" spans="1:59" x14ac:dyDescent="0.55000000000000004">
      <c r="A17" s="20">
        <v>0.16</v>
      </c>
      <c r="B17" s="1">
        <v>16</v>
      </c>
      <c r="C17" s="1" t="s">
        <v>131</v>
      </c>
      <c r="E17" s="4">
        <v>10.16</v>
      </c>
      <c r="F17" s="21">
        <v>1.9440000000001001</v>
      </c>
      <c r="G17" s="1" t="s">
        <v>129</v>
      </c>
      <c r="I17" s="20">
        <v>20.16</v>
      </c>
      <c r="J17" s="1">
        <v>1.9440000000001001</v>
      </c>
      <c r="K17" s="1" t="s">
        <v>134</v>
      </c>
      <c r="M17" s="20">
        <v>30.16</v>
      </c>
      <c r="N17" s="1">
        <v>1.3680000000000001</v>
      </c>
      <c r="O17" s="1" t="s">
        <v>135</v>
      </c>
      <c r="Q17" s="20">
        <v>40.159999999999997</v>
      </c>
      <c r="R17" s="1">
        <v>1.0960000000000001</v>
      </c>
      <c r="S17" s="1" t="s">
        <v>137</v>
      </c>
      <c r="U17" s="20">
        <v>50.16</v>
      </c>
      <c r="V17" s="1">
        <v>7.3679999999999897</v>
      </c>
      <c r="W17" s="1" t="s">
        <v>137</v>
      </c>
      <c r="Y17" s="20">
        <v>60.16</v>
      </c>
      <c r="Z17" s="1">
        <v>35.36</v>
      </c>
      <c r="AA17" s="1" t="s">
        <v>137</v>
      </c>
      <c r="AC17" s="20">
        <v>70.16</v>
      </c>
      <c r="AD17" s="1">
        <v>1.1439999999999999</v>
      </c>
      <c r="AE17" s="1" t="s">
        <v>125</v>
      </c>
      <c r="AG17" s="20">
        <v>80.16</v>
      </c>
      <c r="AH17" s="1">
        <v>11.44</v>
      </c>
      <c r="AI17" s="1" t="s">
        <v>125</v>
      </c>
      <c r="AK17" s="20">
        <v>90.16</v>
      </c>
      <c r="AL17" s="1">
        <v>114.4</v>
      </c>
      <c r="AM17" s="1" t="s">
        <v>125</v>
      </c>
      <c r="AO17" s="4">
        <v>100.16</v>
      </c>
      <c r="AP17" s="1">
        <v>16984</v>
      </c>
      <c r="AQ17" s="1" t="s">
        <v>125</v>
      </c>
      <c r="AS17" s="4">
        <v>110.16</v>
      </c>
      <c r="AT17" s="1">
        <v>16984000</v>
      </c>
      <c r="AU17" s="1" t="s">
        <v>125</v>
      </c>
      <c r="AW17" s="4">
        <v>120.16</v>
      </c>
      <c r="AX17" s="1">
        <v>16984000000</v>
      </c>
      <c r="AY17" s="1" t="s">
        <v>125</v>
      </c>
      <c r="BA17" s="4">
        <v>130.16</v>
      </c>
      <c r="BB17" s="1">
        <v>16984000000000</v>
      </c>
      <c r="BC17" s="1" t="s">
        <v>125</v>
      </c>
      <c r="BE17" s="4">
        <v>140.16</v>
      </c>
      <c r="BF17" s="1">
        <v>1.6984E+16</v>
      </c>
      <c r="BG17" s="1" t="s">
        <v>125</v>
      </c>
    </row>
    <row r="18" spans="1:59" x14ac:dyDescent="0.55000000000000004">
      <c r="A18" s="20">
        <v>0.17</v>
      </c>
      <c r="B18" s="1">
        <v>17</v>
      </c>
      <c r="C18" s="1" t="s">
        <v>131</v>
      </c>
      <c r="E18" s="4">
        <v>10.17</v>
      </c>
      <c r="F18" s="21">
        <v>2.0030000000001</v>
      </c>
      <c r="G18" s="1" t="s">
        <v>129</v>
      </c>
      <c r="I18" s="20">
        <v>20.170000000000002</v>
      </c>
      <c r="J18" s="1">
        <v>2.0030000000001</v>
      </c>
      <c r="K18" s="1" t="s">
        <v>134</v>
      </c>
      <c r="M18" s="20">
        <v>30.17</v>
      </c>
      <c r="N18" s="1">
        <v>1.391</v>
      </c>
      <c r="O18" s="1" t="s">
        <v>135</v>
      </c>
      <c r="Q18" s="20">
        <v>40.17</v>
      </c>
      <c r="R18" s="1">
        <v>1.1020000000000001</v>
      </c>
      <c r="S18" s="1" t="s">
        <v>137</v>
      </c>
      <c r="U18" s="20">
        <v>50.17</v>
      </c>
      <c r="V18" s="1">
        <v>7.3909999999999902</v>
      </c>
      <c r="W18" s="1" t="s">
        <v>137</v>
      </c>
      <c r="Y18" s="20">
        <v>60.17</v>
      </c>
      <c r="Z18" s="1">
        <v>35.695</v>
      </c>
      <c r="AA18" s="1" t="s">
        <v>137</v>
      </c>
      <c r="AC18" s="20">
        <v>70.17</v>
      </c>
      <c r="AD18" s="1">
        <v>1.153</v>
      </c>
      <c r="AE18" s="1" t="s">
        <v>125</v>
      </c>
      <c r="AG18" s="20">
        <v>80.17</v>
      </c>
      <c r="AH18" s="1">
        <v>11.53</v>
      </c>
      <c r="AI18" s="1" t="s">
        <v>125</v>
      </c>
      <c r="AK18" s="20">
        <v>90.17</v>
      </c>
      <c r="AL18" s="1">
        <v>115.3</v>
      </c>
      <c r="AM18" s="1" t="s">
        <v>125</v>
      </c>
      <c r="AO18" s="4">
        <v>100.17</v>
      </c>
      <c r="AP18" s="1">
        <v>17983</v>
      </c>
      <c r="AQ18" s="1" t="s">
        <v>125</v>
      </c>
      <c r="AS18" s="4">
        <v>110.17</v>
      </c>
      <c r="AT18" s="1">
        <v>17983000</v>
      </c>
      <c r="AU18" s="1" t="s">
        <v>125</v>
      </c>
      <c r="AW18" s="4">
        <v>120.17</v>
      </c>
      <c r="AX18" s="1">
        <v>17983000000</v>
      </c>
      <c r="AY18" s="1" t="s">
        <v>125</v>
      </c>
      <c r="BA18" s="4">
        <v>130.16999999999999</v>
      </c>
      <c r="BB18" s="1">
        <v>17983000000000</v>
      </c>
      <c r="BC18" s="1" t="s">
        <v>125</v>
      </c>
      <c r="BE18" s="4">
        <v>140.16999999999999</v>
      </c>
      <c r="BF18" s="1">
        <v>1.7983E+16</v>
      </c>
      <c r="BG18" s="1" t="s">
        <v>125</v>
      </c>
    </row>
    <row r="19" spans="1:59" x14ac:dyDescent="0.55000000000000004">
      <c r="A19" s="20">
        <v>0.18</v>
      </c>
      <c r="B19" s="1">
        <v>18</v>
      </c>
      <c r="C19" s="1" t="s">
        <v>131</v>
      </c>
      <c r="E19" s="4">
        <v>10.18</v>
      </c>
      <c r="F19" s="21">
        <v>2.0620000000001002</v>
      </c>
      <c r="G19" s="1" t="s">
        <v>129</v>
      </c>
      <c r="I19" s="20">
        <v>20.18</v>
      </c>
      <c r="J19" s="1">
        <v>2.0620000000001002</v>
      </c>
      <c r="K19" s="1" t="s">
        <v>134</v>
      </c>
      <c r="M19" s="20">
        <v>30.18</v>
      </c>
      <c r="N19" s="1">
        <v>1.4139999999999999</v>
      </c>
      <c r="O19" s="1" t="s">
        <v>135</v>
      </c>
      <c r="Q19" s="20">
        <v>40.18</v>
      </c>
      <c r="R19" s="1">
        <v>1.1080000000000001</v>
      </c>
      <c r="S19" s="1" t="s">
        <v>137</v>
      </c>
      <c r="U19" s="20">
        <v>50.18</v>
      </c>
      <c r="V19" s="1">
        <v>7.4139999999999899</v>
      </c>
      <c r="W19" s="1" t="s">
        <v>137</v>
      </c>
      <c r="Y19" s="20">
        <v>60.18</v>
      </c>
      <c r="Z19" s="1">
        <v>36.03</v>
      </c>
      <c r="AA19" s="1" t="s">
        <v>137</v>
      </c>
      <c r="AC19" s="20">
        <v>70.180000000000007</v>
      </c>
      <c r="AD19" s="1">
        <v>1.1619999999999999</v>
      </c>
      <c r="AE19" s="1" t="s">
        <v>125</v>
      </c>
      <c r="AG19" s="20">
        <v>80.180000000000007</v>
      </c>
      <c r="AH19" s="1">
        <v>11.62</v>
      </c>
      <c r="AI19" s="1" t="s">
        <v>125</v>
      </c>
      <c r="AK19" s="20">
        <v>90.18</v>
      </c>
      <c r="AL19" s="1">
        <v>116.2</v>
      </c>
      <c r="AM19" s="1" t="s">
        <v>125</v>
      </c>
      <c r="AO19" s="4">
        <v>100.18</v>
      </c>
      <c r="AP19" s="1">
        <v>18982</v>
      </c>
      <c r="AQ19" s="1" t="s">
        <v>125</v>
      </c>
      <c r="AS19" s="4">
        <v>110.18</v>
      </c>
      <c r="AT19" s="1">
        <v>18982000</v>
      </c>
      <c r="AU19" s="1" t="s">
        <v>125</v>
      </c>
      <c r="AW19" s="4">
        <v>120.18</v>
      </c>
      <c r="AX19" s="1">
        <v>18982000000</v>
      </c>
      <c r="AY19" s="1" t="s">
        <v>125</v>
      </c>
      <c r="BA19" s="4">
        <v>130.18</v>
      </c>
      <c r="BB19" s="1">
        <v>18982000000000</v>
      </c>
      <c r="BC19" s="1" t="s">
        <v>125</v>
      </c>
      <c r="BE19" s="4">
        <v>140.18</v>
      </c>
      <c r="BF19" s="1">
        <v>1.8982E+16</v>
      </c>
      <c r="BG19" s="1" t="s">
        <v>125</v>
      </c>
    </row>
    <row r="20" spans="1:59" x14ac:dyDescent="0.55000000000000004">
      <c r="A20" s="20">
        <v>0.19</v>
      </c>
      <c r="B20" s="1">
        <v>19</v>
      </c>
      <c r="C20" s="1" t="s">
        <v>131</v>
      </c>
      <c r="E20" s="4">
        <v>10.19</v>
      </c>
      <c r="F20" s="21">
        <v>2.1210000000000999</v>
      </c>
      <c r="G20" s="1" t="s">
        <v>129</v>
      </c>
      <c r="I20" s="20">
        <v>20.190000000000001</v>
      </c>
      <c r="J20" s="1">
        <v>2.1210000000000999</v>
      </c>
      <c r="K20" s="1" t="s">
        <v>134</v>
      </c>
      <c r="M20" s="20">
        <v>30.19</v>
      </c>
      <c r="N20" s="1">
        <v>1.4370000000000001</v>
      </c>
      <c r="O20" s="1" t="s">
        <v>135</v>
      </c>
      <c r="Q20" s="20">
        <v>40.19</v>
      </c>
      <c r="R20" s="1">
        <v>1.1140000000000001</v>
      </c>
      <c r="S20" s="1" t="s">
        <v>137</v>
      </c>
      <c r="U20" s="20">
        <v>50.19</v>
      </c>
      <c r="V20" s="1">
        <v>7.4369999999999896</v>
      </c>
      <c r="W20" s="1" t="s">
        <v>137</v>
      </c>
      <c r="Y20" s="20">
        <v>60.19</v>
      </c>
      <c r="Z20" s="1">
        <v>36.365000000000002</v>
      </c>
      <c r="AA20" s="1" t="s">
        <v>137</v>
      </c>
      <c r="AC20" s="20">
        <v>70.19</v>
      </c>
      <c r="AD20" s="1">
        <v>1.171</v>
      </c>
      <c r="AE20" s="1" t="s">
        <v>125</v>
      </c>
      <c r="AG20" s="20">
        <v>80.19</v>
      </c>
      <c r="AH20" s="1">
        <v>11.71</v>
      </c>
      <c r="AI20" s="1" t="s">
        <v>125</v>
      </c>
      <c r="AK20" s="20">
        <v>90.19</v>
      </c>
      <c r="AL20" s="1">
        <v>117.1</v>
      </c>
      <c r="AM20" s="1" t="s">
        <v>125</v>
      </c>
      <c r="AO20" s="4">
        <v>100.19</v>
      </c>
      <c r="AP20" s="1">
        <v>19981</v>
      </c>
      <c r="AQ20" s="1" t="s">
        <v>125</v>
      </c>
      <c r="AS20" s="4">
        <v>110.19</v>
      </c>
      <c r="AT20" s="1">
        <v>19981000</v>
      </c>
      <c r="AU20" s="1" t="s">
        <v>125</v>
      </c>
      <c r="AW20" s="4">
        <v>120.19</v>
      </c>
      <c r="AX20" s="1">
        <v>19981000000</v>
      </c>
      <c r="AY20" s="1" t="s">
        <v>125</v>
      </c>
      <c r="BA20" s="4">
        <v>130.19</v>
      </c>
      <c r="BB20" s="1">
        <v>19981000000000</v>
      </c>
      <c r="BC20" s="1" t="s">
        <v>125</v>
      </c>
      <c r="BE20" s="4">
        <v>140.19</v>
      </c>
      <c r="BF20" s="1">
        <v>1.9981E+16</v>
      </c>
      <c r="BG20" s="1" t="s">
        <v>125</v>
      </c>
    </row>
    <row r="21" spans="1:59" x14ac:dyDescent="0.55000000000000004">
      <c r="A21" s="20">
        <v>0.2</v>
      </c>
      <c r="B21" s="1">
        <v>20</v>
      </c>
      <c r="C21" s="1" t="s">
        <v>131</v>
      </c>
      <c r="E21" s="4">
        <v>10.199999999999999</v>
      </c>
      <c r="F21" s="21">
        <v>2.1800000000001001</v>
      </c>
      <c r="G21" s="1" t="s">
        <v>129</v>
      </c>
      <c r="I21" s="20">
        <v>20.2</v>
      </c>
      <c r="J21" s="1">
        <v>2.1800000000001001</v>
      </c>
      <c r="K21" s="1" t="s">
        <v>134</v>
      </c>
      <c r="M21" s="20">
        <v>30.2</v>
      </c>
      <c r="N21" s="1">
        <v>1.46</v>
      </c>
      <c r="O21" s="1" t="s">
        <v>135</v>
      </c>
      <c r="Q21" s="20">
        <v>40.200000000000003</v>
      </c>
      <c r="R21" s="1">
        <v>1.1200000000000001</v>
      </c>
      <c r="S21" s="1" t="s">
        <v>137</v>
      </c>
      <c r="U21" s="20">
        <v>50.2</v>
      </c>
      <c r="V21" s="1">
        <v>7.4599999999999902</v>
      </c>
      <c r="W21" s="1" t="s">
        <v>137</v>
      </c>
      <c r="Y21" s="20">
        <v>60.2</v>
      </c>
      <c r="Z21" s="1">
        <v>36.700000000000003</v>
      </c>
      <c r="AA21" s="1" t="s">
        <v>137</v>
      </c>
      <c r="AC21" s="20">
        <v>70.2</v>
      </c>
      <c r="AD21" s="1">
        <v>1.18</v>
      </c>
      <c r="AE21" s="1" t="s">
        <v>125</v>
      </c>
      <c r="AG21" s="20">
        <v>80.2</v>
      </c>
      <c r="AH21" s="1">
        <v>11.8</v>
      </c>
      <c r="AI21" s="1" t="s">
        <v>125</v>
      </c>
      <c r="AK21" s="20">
        <v>90.2</v>
      </c>
      <c r="AL21" s="1">
        <v>118</v>
      </c>
      <c r="AM21" s="1" t="s">
        <v>125</v>
      </c>
      <c r="AO21" s="4">
        <v>100.2</v>
      </c>
      <c r="AP21" s="1">
        <v>20980</v>
      </c>
      <c r="AQ21" s="1" t="s">
        <v>125</v>
      </c>
      <c r="AS21" s="4">
        <v>110.2</v>
      </c>
      <c r="AT21" s="1">
        <v>20980000</v>
      </c>
      <c r="AU21" s="1" t="s">
        <v>125</v>
      </c>
      <c r="AW21" s="4">
        <v>120.2</v>
      </c>
      <c r="AX21" s="1">
        <v>20980000000</v>
      </c>
      <c r="AY21" s="1" t="s">
        <v>125</v>
      </c>
      <c r="BA21" s="4">
        <v>130.19999999999999</v>
      </c>
      <c r="BB21" s="1">
        <v>20980000000000</v>
      </c>
      <c r="BC21" s="1" t="s">
        <v>125</v>
      </c>
      <c r="BE21" s="4">
        <v>140.19999999999999</v>
      </c>
      <c r="BF21" s="1">
        <v>2.098E+16</v>
      </c>
      <c r="BG21" s="1" t="s">
        <v>125</v>
      </c>
    </row>
    <row r="22" spans="1:59" x14ac:dyDescent="0.55000000000000004">
      <c r="A22" s="20">
        <v>0.21</v>
      </c>
      <c r="B22" s="1">
        <v>21</v>
      </c>
      <c r="C22" s="1" t="s">
        <v>131</v>
      </c>
      <c r="E22" s="4">
        <v>10.210000000000001</v>
      </c>
      <c r="F22" s="21">
        <v>2.2390000000000998</v>
      </c>
      <c r="G22" s="1" t="s">
        <v>129</v>
      </c>
      <c r="I22" s="20">
        <v>20.21</v>
      </c>
      <c r="J22" s="1">
        <v>2.2390000000000998</v>
      </c>
      <c r="K22" s="1" t="s">
        <v>134</v>
      </c>
      <c r="M22" s="20">
        <v>30.21</v>
      </c>
      <c r="N22" s="1">
        <v>1.4830000000000001</v>
      </c>
      <c r="O22" s="1" t="s">
        <v>135</v>
      </c>
      <c r="Q22" s="20">
        <v>40.21</v>
      </c>
      <c r="R22" s="1">
        <v>1.1259999999999999</v>
      </c>
      <c r="S22" s="1" t="s">
        <v>137</v>
      </c>
      <c r="U22" s="20">
        <v>50.21</v>
      </c>
      <c r="V22" s="1">
        <v>7.4829999999999899</v>
      </c>
      <c r="W22" s="1" t="s">
        <v>137</v>
      </c>
      <c r="Y22" s="20">
        <v>60.21</v>
      </c>
      <c r="Z22" s="1">
        <v>37.034999999999997</v>
      </c>
      <c r="AA22" s="1" t="s">
        <v>137</v>
      </c>
      <c r="AC22" s="20">
        <v>70.209999999999994</v>
      </c>
      <c r="AD22" s="1">
        <v>1.1890000000000001</v>
      </c>
      <c r="AE22" s="1" t="s">
        <v>125</v>
      </c>
      <c r="AG22" s="20">
        <v>80.209999999999994</v>
      </c>
      <c r="AH22" s="1">
        <v>11.89</v>
      </c>
      <c r="AI22" s="1" t="s">
        <v>125</v>
      </c>
      <c r="AK22" s="20">
        <v>90.21</v>
      </c>
      <c r="AL22" s="1">
        <v>118.9</v>
      </c>
      <c r="AM22" s="1" t="s">
        <v>125</v>
      </c>
      <c r="AO22" s="4">
        <v>100.21</v>
      </c>
      <c r="AP22" s="1">
        <v>21979</v>
      </c>
      <c r="AQ22" s="1" t="s">
        <v>125</v>
      </c>
      <c r="AS22" s="4">
        <v>110.21</v>
      </c>
      <c r="AT22" s="1">
        <v>21979000</v>
      </c>
      <c r="AU22" s="1" t="s">
        <v>125</v>
      </c>
      <c r="AW22" s="4">
        <v>120.21</v>
      </c>
      <c r="AX22" s="1">
        <v>21979000000</v>
      </c>
      <c r="AY22" s="1" t="s">
        <v>125</v>
      </c>
      <c r="BA22" s="4">
        <v>130.21</v>
      </c>
      <c r="BB22" s="1">
        <v>21979000000000</v>
      </c>
      <c r="BC22" s="1" t="s">
        <v>125</v>
      </c>
      <c r="BE22" s="4">
        <v>140.21</v>
      </c>
      <c r="BF22" s="1">
        <v>2.1979E+16</v>
      </c>
      <c r="BG22" s="1" t="s">
        <v>125</v>
      </c>
    </row>
    <row r="23" spans="1:59" x14ac:dyDescent="0.55000000000000004">
      <c r="A23" s="20">
        <v>0.22</v>
      </c>
      <c r="B23" s="1">
        <v>22</v>
      </c>
      <c r="C23" s="1" t="s">
        <v>131</v>
      </c>
      <c r="E23" s="4">
        <v>10.220000000000001</v>
      </c>
      <c r="F23" s="21">
        <v>2.2980000000001</v>
      </c>
      <c r="G23" s="1" t="s">
        <v>129</v>
      </c>
      <c r="I23" s="20">
        <v>20.22</v>
      </c>
      <c r="J23" s="1">
        <v>2.2980000000001</v>
      </c>
      <c r="K23" s="1" t="s">
        <v>134</v>
      </c>
      <c r="M23" s="20">
        <v>30.22</v>
      </c>
      <c r="N23" s="1">
        <v>1.506</v>
      </c>
      <c r="O23" s="1" t="s">
        <v>135</v>
      </c>
      <c r="Q23" s="20">
        <v>40.22</v>
      </c>
      <c r="R23" s="1">
        <v>1.1319999999999999</v>
      </c>
      <c r="S23" s="1" t="s">
        <v>137</v>
      </c>
      <c r="U23" s="20">
        <v>50.22</v>
      </c>
      <c r="V23" s="1">
        <v>7.5059999999999896</v>
      </c>
      <c r="W23" s="1" t="s">
        <v>137</v>
      </c>
      <c r="Y23" s="20">
        <v>60.22</v>
      </c>
      <c r="Z23" s="1">
        <v>37.369999999999997</v>
      </c>
      <c r="AA23" s="1" t="s">
        <v>137</v>
      </c>
      <c r="AC23" s="20">
        <v>70.22</v>
      </c>
      <c r="AD23" s="1">
        <v>1.198</v>
      </c>
      <c r="AE23" s="1" t="s">
        <v>125</v>
      </c>
      <c r="AG23" s="20">
        <v>80.22</v>
      </c>
      <c r="AH23" s="1">
        <v>11.98</v>
      </c>
      <c r="AI23" s="1" t="s">
        <v>125</v>
      </c>
      <c r="AK23" s="20">
        <v>90.22</v>
      </c>
      <c r="AL23" s="1">
        <v>119.8</v>
      </c>
      <c r="AM23" s="1" t="s">
        <v>125</v>
      </c>
      <c r="AO23" s="4">
        <v>100.22</v>
      </c>
      <c r="AP23" s="1">
        <v>22978</v>
      </c>
      <c r="AQ23" s="1" t="s">
        <v>125</v>
      </c>
      <c r="AS23" s="4">
        <v>110.22</v>
      </c>
      <c r="AT23" s="1">
        <v>22978000</v>
      </c>
      <c r="AU23" s="1" t="s">
        <v>125</v>
      </c>
      <c r="AW23" s="4">
        <v>120.22</v>
      </c>
      <c r="AX23" s="1">
        <v>22978000000</v>
      </c>
      <c r="AY23" s="1" t="s">
        <v>125</v>
      </c>
      <c r="BA23" s="4">
        <v>130.22</v>
      </c>
      <c r="BB23" s="1">
        <v>22978000000000</v>
      </c>
      <c r="BC23" s="1" t="s">
        <v>125</v>
      </c>
      <c r="BE23" s="4">
        <v>140.22</v>
      </c>
      <c r="BF23" s="1">
        <v>2.2978E+16</v>
      </c>
      <c r="BG23" s="1" t="s">
        <v>125</v>
      </c>
    </row>
    <row r="24" spans="1:59" x14ac:dyDescent="0.55000000000000004">
      <c r="A24" s="20">
        <v>0.23</v>
      </c>
      <c r="B24" s="1">
        <v>23</v>
      </c>
      <c r="C24" s="1" t="s">
        <v>131</v>
      </c>
      <c r="E24" s="4">
        <v>10.23</v>
      </c>
      <c r="F24" s="21">
        <v>2.3570000000001001</v>
      </c>
      <c r="G24" s="1" t="s">
        <v>129</v>
      </c>
      <c r="I24" s="20">
        <v>20.23</v>
      </c>
      <c r="J24" s="1">
        <v>2.3570000000001001</v>
      </c>
      <c r="K24" s="1" t="s">
        <v>134</v>
      </c>
      <c r="M24" s="20">
        <v>30.23</v>
      </c>
      <c r="N24" s="1">
        <v>1.5289999999999999</v>
      </c>
      <c r="O24" s="1" t="s">
        <v>135</v>
      </c>
      <c r="Q24" s="20">
        <v>40.229999999999997</v>
      </c>
      <c r="R24" s="1">
        <v>1.1379999999999999</v>
      </c>
      <c r="S24" s="1" t="s">
        <v>137</v>
      </c>
      <c r="U24" s="20">
        <v>50.23</v>
      </c>
      <c r="V24" s="1">
        <v>7.5289999999999901</v>
      </c>
      <c r="W24" s="1" t="s">
        <v>137</v>
      </c>
      <c r="Y24" s="20">
        <v>60.23</v>
      </c>
      <c r="Z24" s="1">
        <v>37.704999999999998</v>
      </c>
      <c r="AA24" s="1" t="s">
        <v>137</v>
      </c>
      <c r="AC24" s="20">
        <v>70.23</v>
      </c>
      <c r="AD24" s="1">
        <v>1.2070000000000001</v>
      </c>
      <c r="AE24" s="1" t="s">
        <v>125</v>
      </c>
      <c r="AG24" s="20">
        <v>80.23</v>
      </c>
      <c r="AH24" s="1">
        <v>12.07</v>
      </c>
      <c r="AI24" s="1" t="s">
        <v>125</v>
      </c>
      <c r="AK24" s="20">
        <v>90.23</v>
      </c>
      <c r="AL24" s="1">
        <v>120.7</v>
      </c>
      <c r="AM24" s="1" t="s">
        <v>125</v>
      </c>
      <c r="AO24" s="4">
        <v>100.23</v>
      </c>
      <c r="AP24" s="1">
        <v>23977</v>
      </c>
      <c r="AQ24" s="1" t="s">
        <v>125</v>
      </c>
      <c r="AS24" s="4">
        <v>110.23</v>
      </c>
      <c r="AT24" s="1">
        <v>23977000</v>
      </c>
      <c r="AU24" s="1" t="s">
        <v>125</v>
      </c>
      <c r="AW24" s="4">
        <v>120.23</v>
      </c>
      <c r="AX24" s="1">
        <v>23977000000</v>
      </c>
      <c r="AY24" s="1" t="s">
        <v>125</v>
      </c>
      <c r="BA24" s="4">
        <v>130.22999999999999</v>
      </c>
      <c r="BB24" s="1">
        <v>23977000000000</v>
      </c>
      <c r="BC24" s="1" t="s">
        <v>125</v>
      </c>
      <c r="BE24" s="4">
        <v>140.22999999999999</v>
      </c>
      <c r="BF24" s="1">
        <v>2.3977E+16</v>
      </c>
      <c r="BG24" s="1" t="s">
        <v>125</v>
      </c>
    </row>
    <row r="25" spans="1:59" x14ac:dyDescent="0.55000000000000004">
      <c r="A25" s="20">
        <v>0.24</v>
      </c>
      <c r="B25" s="1">
        <v>24</v>
      </c>
      <c r="C25" s="1" t="s">
        <v>131</v>
      </c>
      <c r="E25" s="4">
        <v>10.24</v>
      </c>
      <c r="F25" s="21">
        <v>2.4160000000000998</v>
      </c>
      <c r="G25" s="1" t="s">
        <v>129</v>
      </c>
      <c r="I25" s="20">
        <v>20.239999999999998</v>
      </c>
      <c r="J25" s="1">
        <v>2.4160000000000998</v>
      </c>
      <c r="K25" s="1" t="s">
        <v>134</v>
      </c>
      <c r="M25" s="20">
        <v>30.24</v>
      </c>
      <c r="N25" s="1">
        <v>1.552</v>
      </c>
      <c r="O25" s="1" t="s">
        <v>135</v>
      </c>
      <c r="Q25" s="20">
        <v>40.24</v>
      </c>
      <c r="R25" s="1">
        <v>1.1439999999999999</v>
      </c>
      <c r="S25" s="1" t="s">
        <v>137</v>
      </c>
      <c r="U25" s="20">
        <v>50.24</v>
      </c>
      <c r="V25" s="1">
        <v>7.5519999999999898</v>
      </c>
      <c r="W25" s="1" t="s">
        <v>137</v>
      </c>
      <c r="Y25" s="20">
        <v>60.24</v>
      </c>
      <c r="Z25" s="1">
        <v>38.04</v>
      </c>
      <c r="AA25" s="1" t="s">
        <v>137</v>
      </c>
      <c r="AC25" s="20">
        <v>70.239999999999995</v>
      </c>
      <c r="AD25" s="1">
        <v>1.216</v>
      </c>
      <c r="AE25" s="1" t="s">
        <v>125</v>
      </c>
      <c r="AG25" s="20">
        <v>80.239999999999995</v>
      </c>
      <c r="AH25" s="1">
        <v>12.16</v>
      </c>
      <c r="AI25" s="1" t="s">
        <v>125</v>
      </c>
      <c r="AK25" s="20">
        <v>90.24</v>
      </c>
      <c r="AL25" s="1">
        <v>121.6</v>
      </c>
      <c r="AM25" s="1" t="s">
        <v>125</v>
      </c>
      <c r="AO25" s="4">
        <v>100.24</v>
      </c>
      <c r="AP25" s="1">
        <v>24976</v>
      </c>
      <c r="AQ25" s="1" t="s">
        <v>125</v>
      </c>
      <c r="AS25" s="4">
        <v>110.24</v>
      </c>
      <c r="AT25" s="1">
        <v>24976000</v>
      </c>
      <c r="AU25" s="1" t="s">
        <v>125</v>
      </c>
      <c r="AW25" s="4">
        <v>120.24</v>
      </c>
      <c r="AX25" s="1">
        <v>24976000000</v>
      </c>
      <c r="AY25" s="1" t="s">
        <v>125</v>
      </c>
      <c r="BA25" s="4">
        <v>130.24</v>
      </c>
      <c r="BB25" s="1">
        <v>24976000000000</v>
      </c>
      <c r="BC25" s="1" t="s">
        <v>125</v>
      </c>
      <c r="BE25" s="4">
        <v>140.24</v>
      </c>
      <c r="BF25" s="1">
        <v>2.4976E+16</v>
      </c>
      <c r="BG25" s="1" t="s">
        <v>125</v>
      </c>
    </row>
    <row r="26" spans="1:59" x14ac:dyDescent="0.55000000000000004">
      <c r="A26" s="20">
        <v>0.25</v>
      </c>
      <c r="B26" s="1">
        <v>25</v>
      </c>
      <c r="C26" s="1" t="s">
        <v>131</v>
      </c>
      <c r="E26" s="4">
        <v>10.25</v>
      </c>
      <c r="F26" s="21">
        <v>2.4750000000001</v>
      </c>
      <c r="G26" s="1" t="s">
        <v>129</v>
      </c>
      <c r="I26" s="20">
        <v>20.25</v>
      </c>
      <c r="J26" s="1">
        <v>2.4750000000001</v>
      </c>
      <c r="K26" s="1" t="s">
        <v>134</v>
      </c>
      <c r="M26" s="20">
        <v>30.25</v>
      </c>
      <c r="N26" s="1">
        <v>1.575</v>
      </c>
      <c r="O26" s="1" t="s">
        <v>135</v>
      </c>
      <c r="Q26" s="20">
        <v>40.25</v>
      </c>
      <c r="R26" s="1">
        <v>1.1499999999999999</v>
      </c>
      <c r="S26" s="1" t="s">
        <v>137</v>
      </c>
      <c r="U26" s="20">
        <v>50.25</v>
      </c>
      <c r="V26" s="1">
        <v>7.5749999999999904</v>
      </c>
      <c r="W26" s="1" t="s">
        <v>137</v>
      </c>
      <c r="Y26" s="20">
        <v>60.25</v>
      </c>
      <c r="Z26" s="1">
        <v>38.375</v>
      </c>
      <c r="AA26" s="1" t="s">
        <v>137</v>
      </c>
      <c r="AC26" s="20">
        <v>70.25</v>
      </c>
      <c r="AD26" s="1">
        <v>1.2250000000000001</v>
      </c>
      <c r="AE26" s="1" t="s">
        <v>125</v>
      </c>
      <c r="AG26" s="20">
        <v>80.25</v>
      </c>
      <c r="AH26" s="1">
        <v>12.25</v>
      </c>
      <c r="AI26" s="1" t="s">
        <v>125</v>
      </c>
      <c r="AK26" s="20">
        <v>90.25</v>
      </c>
      <c r="AL26" s="1">
        <v>122.5</v>
      </c>
      <c r="AM26" s="1" t="s">
        <v>125</v>
      </c>
      <c r="AO26" s="4">
        <v>100.25</v>
      </c>
      <c r="AP26" s="1">
        <v>25975</v>
      </c>
      <c r="AQ26" s="1" t="s">
        <v>125</v>
      </c>
      <c r="AS26" s="4">
        <v>110.25</v>
      </c>
      <c r="AT26" s="1">
        <v>25975000</v>
      </c>
      <c r="AU26" s="1" t="s">
        <v>125</v>
      </c>
      <c r="AW26" s="4">
        <v>120.25</v>
      </c>
      <c r="AX26" s="1">
        <v>25975000000</v>
      </c>
      <c r="AY26" s="1" t="s">
        <v>125</v>
      </c>
      <c r="BA26" s="4">
        <v>130.25</v>
      </c>
      <c r="BB26" s="1">
        <v>25975000000000</v>
      </c>
      <c r="BC26" s="1" t="s">
        <v>125</v>
      </c>
      <c r="BE26" s="4">
        <v>140.25</v>
      </c>
      <c r="BF26" s="1">
        <v>2.5975E+16</v>
      </c>
      <c r="BG26" s="1" t="s">
        <v>125</v>
      </c>
    </row>
    <row r="27" spans="1:59" x14ac:dyDescent="0.55000000000000004">
      <c r="A27" s="20">
        <v>0.26</v>
      </c>
      <c r="B27" s="1">
        <v>26</v>
      </c>
      <c r="C27" s="1" t="s">
        <v>131</v>
      </c>
      <c r="E27" s="4">
        <v>10.26</v>
      </c>
      <c r="F27" s="21">
        <v>2.5340000000001002</v>
      </c>
      <c r="G27" s="1" t="s">
        <v>129</v>
      </c>
      <c r="I27" s="20">
        <v>20.260000000000002</v>
      </c>
      <c r="J27" s="1">
        <v>2.5340000000001002</v>
      </c>
      <c r="K27" s="1" t="s">
        <v>134</v>
      </c>
      <c r="M27" s="20">
        <v>30.26</v>
      </c>
      <c r="N27" s="1">
        <v>1.5980000000000001</v>
      </c>
      <c r="O27" s="1" t="s">
        <v>135</v>
      </c>
      <c r="Q27" s="20">
        <v>40.26</v>
      </c>
      <c r="R27" s="1">
        <v>1.1559999999999999</v>
      </c>
      <c r="S27" s="1" t="s">
        <v>137</v>
      </c>
      <c r="U27" s="20">
        <v>50.26</v>
      </c>
      <c r="V27" s="1">
        <v>7.5979999999999901</v>
      </c>
      <c r="W27" s="1" t="s">
        <v>137</v>
      </c>
      <c r="Y27" s="20">
        <v>60.26</v>
      </c>
      <c r="Z27" s="1">
        <v>38.71</v>
      </c>
      <c r="AA27" s="1" t="s">
        <v>137</v>
      </c>
      <c r="AC27" s="20">
        <v>70.260000000000005</v>
      </c>
      <c r="AD27" s="1">
        <v>1.234</v>
      </c>
      <c r="AE27" s="1" t="s">
        <v>125</v>
      </c>
      <c r="AG27" s="20">
        <v>80.260000000000005</v>
      </c>
      <c r="AH27" s="1">
        <v>12.34</v>
      </c>
      <c r="AI27" s="1" t="s">
        <v>125</v>
      </c>
      <c r="AK27" s="20">
        <v>90.26</v>
      </c>
      <c r="AL27" s="1">
        <v>123.4</v>
      </c>
      <c r="AM27" s="1" t="s">
        <v>125</v>
      </c>
      <c r="AO27" s="4">
        <v>100.26</v>
      </c>
      <c r="AP27" s="1">
        <v>26974</v>
      </c>
      <c r="AQ27" s="1" t="s">
        <v>125</v>
      </c>
      <c r="AS27" s="4">
        <v>110.26</v>
      </c>
      <c r="AT27" s="1">
        <v>26974000</v>
      </c>
      <c r="AU27" s="1" t="s">
        <v>125</v>
      </c>
      <c r="AW27" s="4">
        <v>120.26</v>
      </c>
      <c r="AX27" s="1">
        <v>26974000000</v>
      </c>
      <c r="AY27" s="1" t="s">
        <v>125</v>
      </c>
      <c r="BA27" s="4">
        <v>130.26</v>
      </c>
      <c r="BB27" s="1">
        <v>26974000000000</v>
      </c>
      <c r="BC27" s="1" t="s">
        <v>125</v>
      </c>
      <c r="BE27" s="4">
        <v>140.26</v>
      </c>
      <c r="BF27" s="1">
        <v>2.6974E+16</v>
      </c>
      <c r="BG27" s="1" t="s">
        <v>125</v>
      </c>
    </row>
    <row r="28" spans="1:59" x14ac:dyDescent="0.55000000000000004">
      <c r="A28" s="20">
        <v>0.27</v>
      </c>
      <c r="B28" s="1">
        <v>27</v>
      </c>
      <c r="C28" s="1" t="s">
        <v>131</v>
      </c>
      <c r="E28" s="4">
        <v>10.27</v>
      </c>
      <c r="F28" s="21">
        <v>2.5930000000000999</v>
      </c>
      <c r="G28" s="1" t="s">
        <v>129</v>
      </c>
      <c r="I28" s="20">
        <v>20.27</v>
      </c>
      <c r="J28" s="1">
        <v>2.5930000000000999</v>
      </c>
      <c r="K28" s="1" t="s">
        <v>134</v>
      </c>
      <c r="M28" s="20">
        <v>30.27</v>
      </c>
      <c r="N28" s="1">
        <v>1.621</v>
      </c>
      <c r="O28" s="1" t="s">
        <v>135</v>
      </c>
      <c r="Q28" s="20">
        <v>40.270000000000003</v>
      </c>
      <c r="R28" s="1">
        <v>1.1619999999999999</v>
      </c>
      <c r="S28" s="1" t="s">
        <v>137</v>
      </c>
      <c r="U28" s="20">
        <v>50.27</v>
      </c>
      <c r="V28" s="1">
        <v>7.6209999999999898</v>
      </c>
      <c r="W28" s="1" t="s">
        <v>137</v>
      </c>
      <c r="Y28" s="20">
        <v>60.27</v>
      </c>
      <c r="Z28" s="1">
        <v>39.045000000000002</v>
      </c>
      <c r="AA28" s="1" t="s">
        <v>137</v>
      </c>
      <c r="AC28" s="20">
        <v>70.27</v>
      </c>
      <c r="AD28" s="1">
        <v>1.2430000000000001</v>
      </c>
      <c r="AE28" s="1" t="s">
        <v>125</v>
      </c>
      <c r="AG28" s="20">
        <v>80.27</v>
      </c>
      <c r="AH28" s="1">
        <v>12.43</v>
      </c>
      <c r="AI28" s="1" t="s">
        <v>125</v>
      </c>
      <c r="AK28" s="20">
        <v>90.27</v>
      </c>
      <c r="AL28" s="1">
        <v>124.3</v>
      </c>
      <c r="AM28" s="1" t="s">
        <v>125</v>
      </c>
      <c r="AO28" s="4">
        <v>100.27</v>
      </c>
      <c r="AP28" s="1">
        <v>27973</v>
      </c>
      <c r="AQ28" s="1" t="s">
        <v>125</v>
      </c>
      <c r="AS28" s="4">
        <v>110.27</v>
      </c>
      <c r="AT28" s="1">
        <v>27973000</v>
      </c>
      <c r="AU28" s="1" t="s">
        <v>125</v>
      </c>
      <c r="AW28" s="4">
        <v>120.27</v>
      </c>
      <c r="AX28" s="1">
        <v>27973000000</v>
      </c>
      <c r="AY28" s="1" t="s">
        <v>125</v>
      </c>
      <c r="BA28" s="4">
        <v>130.27000000000001</v>
      </c>
      <c r="BB28" s="1">
        <v>27973000000000</v>
      </c>
      <c r="BC28" s="1" t="s">
        <v>125</v>
      </c>
      <c r="BE28" s="4">
        <v>140.27000000000001</v>
      </c>
      <c r="BF28" s="1">
        <v>2.7973E+16</v>
      </c>
      <c r="BG28" s="1" t="s">
        <v>125</v>
      </c>
    </row>
    <row r="29" spans="1:59" x14ac:dyDescent="0.55000000000000004">
      <c r="A29" s="20">
        <v>0.28000000000000003</v>
      </c>
      <c r="B29" s="1">
        <v>28</v>
      </c>
      <c r="C29" s="1" t="s">
        <v>131</v>
      </c>
      <c r="E29" s="4">
        <v>10.28</v>
      </c>
      <c r="F29" s="21">
        <v>2.6520000000001001</v>
      </c>
      <c r="G29" s="1" t="s">
        <v>129</v>
      </c>
      <c r="I29" s="20">
        <v>20.28</v>
      </c>
      <c r="J29" s="1">
        <v>2.6520000000001001</v>
      </c>
      <c r="K29" s="1" t="s">
        <v>134</v>
      </c>
      <c r="M29" s="20">
        <v>30.28</v>
      </c>
      <c r="N29" s="1">
        <v>1.6439999999999999</v>
      </c>
      <c r="O29" s="1" t="s">
        <v>135</v>
      </c>
      <c r="Q29" s="20">
        <v>40.28</v>
      </c>
      <c r="R29" s="1">
        <v>1.1679999999999999</v>
      </c>
      <c r="S29" s="1" t="s">
        <v>137</v>
      </c>
      <c r="U29" s="20">
        <v>50.28</v>
      </c>
      <c r="V29" s="1">
        <v>7.6439999999999904</v>
      </c>
      <c r="W29" s="1" t="s">
        <v>137</v>
      </c>
      <c r="Y29" s="20">
        <v>60.28</v>
      </c>
      <c r="Z29" s="1">
        <v>39.380000000000003</v>
      </c>
      <c r="AA29" s="1" t="s">
        <v>137</v>
      </c>
      <c r="AC29" s="20">
        <v>70.28</v>
      </c>
      <c r="AD29" s="1">
        <v>1.252</v>
      </c>
      <c r="AE29" s="1" t="s">
        <v>125</v>
      </c>
      <c r="AG29" s="20">
        <v>80.28</v>
      </c>
      <c r="AH29" s="1">
        <v>12.52</v>
      </c>
      <c r="AI29" s="1" t="s">
        <v>125</v>
      </c>
      <c r="AK29" s="20">
        <v>90.28</v>
      </c>
      <c r="AL29" s="1">
        <v>125.2</v>
      </c>
      <c r="AM29" s="1" t="s">
        <v>125</v>
      </c>
      <c r="AO29" s="4">
        <v>100.28</v>
      </c>
      <c r="AP29" s="1">
        <v>28972</v>
      </c>
      <c r="AQ29" s="1" t="s">
        <v>125</v>
      </c>
      <c r="AS29" s="4">
        <v>110.28</v>
      </c>
      <c r="AT29" s="1">
        <v>28972000</v>
      </c>
      <c r="AU29" s="1" t="s">
        <v>125</v>
      </c>
      <c r="AW29" s="4">
        <v>120.28</v>
      </c>
      <c r="AX29" s="1">
        <v>28972000000</v>
      </c>
      <c r="AY29" s="1" t="s">
        <v>125</v>
      </c>
      <c r="BA29" s="4">
        <v>130.28</v>
      </c>
      <c r="BB29" s="1">
        <v>28972000000000</v>
      </c>
      <c r="BC29" s="1" t="s">
        <v>125</v>
      </c>
      <c r="BE29" s="4">
        <v>140.28</v>
      </c>
      <c r="BF29" s="1">
        <v>2.8972E+16</v>
      </c>
      <c r="BG29" s="1" t="s">
        <v>125</v>
      </c>
    </row>
    <row r="30" spans="1:59" x14ac:dyDescent="0.55000000000000004">
      <c r="A30" s="20">
        <v>0.28999999999999998</v>
      </c>
      <c r="B30" s="1">
        <v>29</v>
      </c>
      <c r="C30" s="1" t="s">
        <v>131</v>
      </c>
      <c r="E30" s="4">
        <v>10.29</v>
      </c>
      <c r="F30" s="21">
        <v>2.7110000000001002</v>
      </c>
      <c r="G30" s="1" t="s">
        <v>129</v>
      </c>
      <c r="I30" s="20">
        <v>20.29</v>
      </c>
      <c r="J30" s="1">
        <v>2.7110000000001002</v>
      </c>
      <c r="K30" s="1" t="s">
        <v>134</v>
      </c>
      <c r="M30" s="20">
        <v>30.29</v>
      </c>
      <c r="N30" s="1">
        <v>1.667</v>
      </c>
      <c r="O30" s="1" t="s">
        <v>135</v>
      </c>
      <c r="Q30" s="20">
        <v>40.29</v>
      </c>
      <c r="R30" s="1">
        <v>1.1739999999999999</v>
      </c>
      <c r="S30" s="1" t="s">
        <v>137</v>
      </c>
      <c r="U30" s="20">
        <v>50.29</v>
      </c>
      <c r="V30" s="1">
        <v>7.66699999999999</v>
      </c>
      <c r="W30" s="1" t="s">
        <v>137</v>
      </c>
      <c r="Y30" s="20">
        <v>60.29</v>
      </c>
      <c r="Z30" s="1">
        <v>39.715000000000003</v>
      </c>
      <c r="AA30" s="1" t="s">
        <v>137</v>
      </c>
      <c r="AC30" s="20">
        <v>70.290000000000006</v>
      </c>
      <c r="AD30" s="1">
        <v>1.2609999999999999</v>
      </c>
      <c r="AE30" s="1" t="s">
        <v>125</v>
      </c>
      <c r="AG30" s="20">
        <v>80.290000000000006</v>
      </c>
      <c r="AH30" s="1">
        <v>12.61</v>
      </c>
      <c r="AI30" s="1" t="s">
        <v>125</v>
      </c>
      <c r="AK30" s="20">
        <v>90.29</v>
      </c>
      <c r="AL30" s="1">
        <v>126.1</v>
      </c>
      <c r="AM30" s="1" t="s">
        <v>125</v>
      </c>
      <c r="AO30" s="4">
        <v>100.29</v>
      </c>
      <c r="AP30" s="1">
        <v>29971</v>
      </c>
      <c r="AQ30" s="1" t="s">
        <v>125</v>
      </c>
      <c r="AS30" s="4">
        <v>110.29</v>
      </c>
      <c r="AT30" s="1">
        <v>29971000</v>
      </c>
      <c r="AU30" s="1" t="s">
        <v>125</v>
      </c>
      <c r="AW30" s="4">
        <v>120.29</v>
      </c>
      <c r="AX30" s="1">
        <v>29971000000</v>
      </c>
      <c r="AY30" s="1" t="s">
        <v>125</v>
      </c>
      <c r="BA30" s="4">
        <v>130.29</v>
      </c>
      <c r="BB30" s="1">
        <v>29971000000000</v>
      </c>
      <c r="BC30" s="1" t="s">
        <v>125</v>
      </c>
      <c r="BE30" s="4">
        <v>140.29</v>
      </c>
      <c r="BF30" s="1">
        <v>2.9971E+16</v>
      </c>
      <c r="BG30" s="1" t="s">
        <v>125</v>
      </c>
    </row>
    <row r="31" spans="1:59" x14ac:dyDescent="0.55000000000000004">
      <c r="A31" s="20">
        <v>0.3</v>
      </c>
      <c r="B31" s="1">
        <v>30</v>
      </c>
      <c r="C31" s="1" t="s">
        <v>131</v>
      </c>
      <c r="E31" s="4">
        <v>10.3</v>
      </c>
      <c r="F31" s="21">
        <v>2.7700000000000999</v>
      </c>
      <c r="G31" s="1" t="s">
        <v>129</v>
      </c>
      <c r="I31" s="20">
        <v>20.3</v>
      </c>
      <c r="J31" s="1">
        <v>2.7700000000000999</v>
      </c>
      <c r="K31" s="1" t="s">
        <v>134</v>
      </c>
      <c r="M31" s="20">
        <v>30.3</v>
      </c>
      <c r="N31" s="1">
        <v>1.69</v>
      </c>
      <c r="O31" s="1" t="s">
        <v>135</v>
      </c>
      <c r="Q31" s="20">
        <v>40.299999999999997</v>
      </c>
      <c r="R31" s="1">
        <v>1.18</v>
      </c>
      <c r="S31" s="1" t="s">
        <v>137</v>
      </c>
      <c r="U31" s="20">
        <v>50.3</v>
      </c>
      <c r="V31" s="1">
        <v>7.6899999999999897</v>
      </c>
      <c r="W31" s="1" t="s">
        <v>137</v>
      </c>
      <c r="Y31" s="20">
        <v>60.3</v>
      </c>
      <c r="Z31" s="1">
        <v>40.049999999999997</v>
      </c>
      <c r="AA31" s="1" t="s">
        <v>137</v>
      </c>
      <c r="AC31" s="20">
        <v>70.3</v>
      </c>
      <c r="AD31" s="1">
        <v>1.27</v>
      </c>
      <c r="AE31" s="1" t="s">
        <v>125</v>
      </c>
      <c r="AG31" s="20">
        <v>80.3</v>
      </c>
      <c r="AH31" s="1">
        <v>12.7</v>
      </c>
      <c r="AI31" s="1" t="s">
        <v>125</v>
      </c>
      <c r="AK31" s="20">
        <v>90.3</v>
      </c>
      <c r="AL31" s="1">
        <v>127</v>
      </c>
      <c r="AM31" s="1" t="s">
        <v>125</v>
      </c>
      <c r="AO31" s="4">
        <v>100.3</v>
      </c>
      <c r="AP31" s="1">
        <v>30970</v>
      </c>
      <c r="AQ31" s="1" t="s">
        <v>125</v>
      </c>
      <c r="AS31" s="4">
        <v>110.3</v>
      </c>
      <c r="AT31" s="1">
        <v>30970000</v>
      </c>
      <c r="AU31" s="1" t="s">
        <v>125</v>
      </c>
      <c r="AW31" s="4">
        <v>120.3</v>
      </c>
      <c r="AX31" s="1">
        <v>30970000000</v>
      </c>
      <c r="AY31" s="1" t="s">
        <v>125</v>
      </c>
      <c r="BA31" s="4">
        <v>130.30000000000001</v>
      </c>
      <c r="BB31" s="1">
        <v>30970000000000</v>
      </c>
      <c r="BC31" s="1" t="s">
        <v>125</v>
      </c>
      <c r="BE31" s="4">
        <v>140.30000000000001</v>
      </c>
      <c r="BF31" s="1">
        <v>3.097E+16</v>
      </c>
      <c r="BG31" s="1" t="s">
        <v>125</v>
      </c>
    </row>
    <row r="32" spans="1:59" x14ac:dyDescent="0.55000000000000004">
      <c r="A32" s="20">
        <v>0.31</v>
      </c>
      <c r="B32" s="1">
        <v>31</v>
      </c>
      <c r="C32" s="1" t="s">
        <v>131</v>
      </c>
      <c r="E32" s="4">
        <v>10.31</v>
      </c>
      <c r="F32" s="21">
        <v>2.8290000000001201</v>
      </c>
      <c r="G32" s="1" t="s">
        <v>129</v>
      </c>
      <c r="I32" s="20">
        <v>20.309999999999999</v>
      </c>
      <c r="J32" s="1">
        <v>2.8290000000001201</v>
      </c>
      <c r="K32" s="1" t="s">
        <v>134</v>
      </c>
      <c r="M32" s="20">
        <v>30.31</v>
      </c>
      <c r="N32" s="1">
        <v>1.7130000000000001</v>
      </c>
      <c r="O32" s="1" t="s">
        <v>135</v>
      </c>
      <c r="Q32" s="20">
        <v>40.31</v>
      </c>
      <c r="R32" s="1">
        <v>1.1859999999999999</v>
      </c>
      <c r="S32" s="1" t="s">
        <v>137</v>
      </c>
      <c r="U32" s="20">
        <v>50.31</v>
      </c>
      <c r="V32" s="1">
        <v>7.7129999999999903</v>
      </c>
      <c r="W32" s="1" t="s">
        <v>137</v>
      </c>
      <c r="Y32" s="20">
        <v>60.31</v>
      </c>
      <c r="Z32" s="1">
        <v>40.384999999999998</v>
      </c>
      <c r="AA32" s="1" t="s">
        <v>137</v>
      </c>
      <c r="AC32" s="20">
        <v>70.31</v>
      </c>
      <c r="AD32" s="1">
        <v>1.2789999999999999</v>
      </c>
      <c r="AE32" s="1" t="s">
        <v>125</v>
      </c>
      <c r="AG32" s="20">
        <v>80.31</v>
      </c>
      <c r="AH32" s="1">
        <v>12.79</v>
      </c>
      <c r="AI32" s="1" t="s">
        <v>125</v>
      </c>
      <c r="AK32" s="20">
        <v>90.31</v>
      </c>
      <c r="AL32" s="1">
        <v>127.9</v>
      </c>
      <c r="AM32" s="1" t="s">
        <v>125</v>
      </c>
      <c r="AO32" s="4">
        <v>100.31</v>
      </c>
      <c r="AP32" s="1">
        <v>31969</v>
      </c>
      <c r="AQ32" s="1" t="s">
        <v>125</v>
      </c>
      <c r="AS32" s="4">
        <v>110.31</v>
      </c>
      <c r="AT32" s="1">
        <v>31969000</v>
      </c>
      <c r="AU32" s="1" t="s">
        <v>125</v>
      </c>
      <c r="AW32" s="4">
        <v>120.31</v>
      </c>
      <c r="AX32" s="1">
        <v>31969000000</v>
      </c>
      <c r="AY32" s="1" t="s">
        <v>125</v>
      </c>
      <c r="BA32" s="4">
        <v>130.31</v>
      </c>
      <c r="BB32" s="1">
        <v>31969000000000</v>
      </c>
      <c r="BC32" s="1" t="s">
        <v>125</v>
      </c>
      <c r="BE32" s="4">
        <v>140.31</v>
      </c>
      <c r="BF32" s="1">
        <v>3.1969E+16</v>
      </c>
      <c r="BG32" s="1" t="s">
        <v>125</v>
      </c>
    </row>
    <row r="33" spans="1:59" x14ac:dyDescent="0.55000000000000004">
      <c r="A33" s="20">
        <v>0.32</v>
      </c>
      <c r="B33" s="1">
        <v>32</v>
      </c>
      <c r="C33" s="1" t="s">
        <v>131</v>
      </c>
      <c r="E33" s="4">
        <v>10.32</v>
      </c>
      <c r="F33" s="21">
        <v>2.8880000000001198</v>
      </c>
      <c r="G33" s="1" t="s">
        <v>129</v>
      </c>
      <c r="I33" s="20">
        <v>20.32</v>
      </c>
      <c r="J33" s="1">
        <v>2.8880000000001198</v>
      </c>
      <c r="K33" s="1" t="s">
        <v>134</v>
      </c>
      <c r="M33" s="20">
        <v>30.32</v>
      </c>
      <c r="N33" s="1">
        <v>1.736</v>
      </c>
      <c r="O33" s="1" t="s">
        <v>135</v>
      </c>
      <c r="Q33" s="20">
        <v>40.32</v>
      </c>
      <c r="R33" s="1">
        <v>1.1919999999999999</v>
      </c>
      <c r="S33" s="1" t="s">
        <v>137</v>
      </c>
      <c r="U33" s="20">
        <v>50.32</v>
      </c>
      <c r="V33" s="1">
        <v>7.73599999999999</v>
      </c>
      <c r="W33" s="1" t="s">
        <v>137</v>
      </c>
      <c r="Y33" s="20">
        <v>60.32</v>
      </c>
      <c r="Z33" s="1">
        <v>40.72</v>
      </c>
      <c r="AA33" s="1" t="s">
        <v>137</v>
      </c>
      <c r="AC33" s="20">
        <v>70.319999999999993</v>
      </c>
      <c r="AD33" s="1">
        <v>1.288</v>
      </c>
      <c r="AE33" s="1" t="s">
        <v>125</v>
      </c>
      <c r="AG33" s="20">
        <v>80.319999999999993</v>
      </c>
      <c r="AH33" s="1">
        <v>12.88</v>
      </c>
      <c r="AI33" s="1" t="s">
        <v>125</v>
      </c>
      <c r="AK33" s="20">
        <v>90.32</v>
      </c>
      <c r="AL33" s="1">
        <v>128.80000000000001</v>
      </c>
      <c r="AM33" s="1" t="s">
        <v>125</v>
      </c>
      <c r="AO33" s="4">
        <v>100.32</v>
      </c>
      <c r="AP33" s="1">
        <v>32968</v>
      </c>
      <c r="AQ33" s="1" t="s">
        <v>125</v>
      </c>
      <c r="AS33" s="4">
        <v>110.32</v>
      </c>
      <c r="AT33" s="1">
        <v>32968000</v>
      </c>
      <c r="AU33" s="1" t="s">
        <v>125</v>
      </c>
      <c r="AW33" s="4">
        <v>120.32</v>
      </c>
      <c r="AX33" s="1">
        <v>32968000000</v>
      </c>
      <c r="AY33" s="1" t="s">
        <v>125</v>
      </c>
      <c r="BA33" s="4">
        <v>130.32</v>
      </c>
      <c r="BB33" s="1">
        <v>32968000000000</v>
      </c>
      <c r="BC33" s="1" t="s">
        <v>125</v>
      </c>
      <c r="BE33" s="4">
        <v>140.32</v>
      </c>
      <c r="BF33" s="1">
        <v>3.2968E+16</v>
      </c>
      <c r="BG33" s="1" t="s">
        <v>125</v>
      </c>
    </row>
    <row r="34" spans="1:59" x14ac:dyDescent="0.55000000000000004">
      <c r="A34" s="20">
        <v>0.33</v>
      </c>
      <c r="B34" s="1">
        <v>33</v>
      </c>
      <c r="C34" s="1" t="s">
        <v>131</v>
      </c>
      <c r="E34" s="4">
        <v>10.33</v>
      </c>
      <c r="F34" s="21">
        <v>2.94700000000012</v>
      </c>
      <c r="G34" s="1" t="s">
        <v>129</v>
      </c>
      <c r="I34" s="20">
        <v>20.329999999999998</v>
      </c>
      <c r="J34" s="1">
        <v>2.94700000000012</v>
      </c>
      <c r="K34" s="1" t="s">
        <v>134</v>
      </c>
      <c r="M34" s="20">
        <v>30.33</v>
      </c>
      <c r="N34" s="1">
        <v>1.7589999999999999</v>
      </c>
      <c r="O34" s="1" t="s">
        <v>135</v>
      </c>
      <c r="Q34" s="20">
        <v>40.33</v>
      </c>
      <c r="R34" s="1">
        <v>1.198</v>
      </c>
      <c r="S34" s="1" t="s">
        <v>137</v>
      </c>
      <c r="U34" s="20">
        <v>50.33</v>
      </c>
      <c r="V34" s="1">
        <v>7.7589999999999897</v>
      </c>
      <c r="W34" s="1" t="s">
        <v>137</v>
      </c>
      <c r="Y34" s="20">
        <v>60.33</v>
      </c>
      <c r="Z34" s="1">
        <v>41.055</v>
      </c>
      <c r="AA34" s="1" t="s">
        <v>137</v>
      </c>
      <c r="AC34" s="20">
        <v>70.33</v>
      </c>
      <c r="AD34" s="1">
        <v>1.2969999999999999</v>
      </c>
      <c r="AE34" s="1" t="s">
        <v>125</v>
      </c>
      <c r="AG34" s="20">
        <v>80.33</v>
      </c>
      <c r="AH34" s="1">
        <v>12.97</v>
      </c>
      <c r="AI34" s="1" t="s">
        <v>125</v>
      </c>
      <c r="AK34" s="20">
        <v>90.33</v>
      </c>
      <c r="AL34" s="1">
        <v>129.69999999999999</v>
      </c>
      <c r="AM34" s="1" t="s">
        <v>125</v>
      </c>
      <c r="AO34" s="4">
        <v>100.33</v>
      </c>
      <c r="AP34" s="1">
        <v>33967</v>
      </c>
      <c r="AQ34" s="1" t="s">
        <v>125</v>
      </c>
      <c r="AS34" s="4">
        <v>110.33</v>
      </c>
      <c r="AT34" s="1">
        <v>33967000</v>
      </c>
      <c r="AU34" s="1" t="s">
        <v>125</v>
      </c>
      <c r="AW34" s="4">
        <v>120.33</v>
      </c>
      <c r="AX34" s="1">
        <v>33967000000</v>
      </c>
      <c r="AY34" s="1" t="s">
        <v>125</v>
      </c>
      <c r="BA34" s="4">
        <v>130.33000000000001</v>
      </c>
      <c r="BB34" s="1">
        <v>33967000000000</v>
      </c>
      <c r="BC34" s="1" t="s">
        <v>125</v>
      </c>
      <c r="BE34" s="4">
        <v>140.33000000000001</v>
      </c>
      <c r="BF34" s="1">
        <v>3.3967E+16</v>
      </c>
      <c r="BG34" s="1" t="s">
        <v>125</v>
      </c>
    </row>
    <row r="35" spans="1:59" x14ac:dyDescent="0.55000000000000004">
      <c r="A35" s="20">
        <v>0.34</v>
      </c>
      <c r="B35" s="1">
        <v>34</v>
      </c>
      <c r="C35" s="1" t="s">
        <v>131</v>
      </c>
      <c r="E35" s="4">
        <v>10.34</v>
      </c>
      <c r="F35" s="21">
        <v>3.0060000000001201</v>
      </c>
      <c r="G35" s="1" t="s">
        <v>129</v>
      </c>
      <c r="I35" s="20">
        <v>20.34</v>
      </c>
      <c r="J35" s="1">
        <v>3.0060000000001201</v>
      </c>
      <c r="K35" s="1" t="s">
        <v>134</v>
      </c>
      <c r="M35" s="20">
        <v>30.34</v>
      </c>
      <c r="N35" s="1">
        <v>1.782</v>
      </c>
      <c r="O35" s="1" t="s">
        <v>135</v>
      </c>
      <c r="Q35" s="20">
        <v>40.340000000000003</v>
      </c>
      <c r="R35" s="1">
        <v>1.204</v>
      </c>
      <c r="S35" s="1" t="s">
        <v>137</v>
      </c>
      <c r="U35" s="20">
        <v>50.34</v>
      </c>
      <c r="V35" s="1">
        <v>7.7819999999999903</v>
      </c>
      <c r="W35" s="1" t="s">
        <v>137</v>
      </c>
      <c r="Y35" s="20">
        <v>60.34</v>
      </c>
      <c r="Z35" s="1">
        <v>41.39</v>
      </c>
      <c r="AA35" s="1" t="s">
        <v>137</v>
      </c>
      <c r="AC35" s="20">
        <v>70.34</v>
      </c>
      <c r="AD35" s="1">
        <v>1.306</v>
      </c>
      <c r="AE35" s="1" t="s">
        <v>125</v>
      </c>
      <c r="AG35" s="20">
        <v>80.34</v>
      </c>
      <c r="AH35" s="1">
        <v>13.06</v>
      </c>
      <c r="AI35" s="1" t="s">
        <v>125</v>
      </c>
      <c r="AK35" s="20">
        <v>90.34</v>
      </c>
      <c r="AL35" s="1">
        <v>130.6</v>
      </c>
      <c r="AM35" s="1" t="s">
        <v>125</v>
      </c>
      <c r="AO35" s="4">
        <v>100.34</v>
      </c>
      <c r="AP35" s="1">
        <v>34966</v>
      </c>
      <c r="AQ35" s="1" t="s">
        <v>125</v>
      </c>
      <c r="AS35" s="4">
        <v>110.34</v>
      </c>
      <c r="AT35" s="1">
        <v>34966000</v>
      </c>
      <c r="AU35" s="1" t="s">
        <v>125</v>
      </c>
      <c r="AW35" s="4">
        <v>120.34</v>
      </c>
      <c r="AX35" s="1">
        <v>34966000000</v>
      </c>
      <c r="AY35" s="1" t="s">
        <v>125</v>
      </c>
      <c r="BA35" s="4">
        <v>130.34</v>
      </c>
      <c r="BB35" s="1">
        <v>34966000000000</v>
      </c>
      <c r="BC35" s="1" t="s">
        <v>125</v>
      </c>
      <c r="BE35" s="4">
        <v>140.34</v>
      </c>
      <c r="BF35" s="1">
        <v>3.4966E+16</v>
      </c>
      <c r="BG35" s="1" t="s">
        <v>125</v>
      </c>
    </row>
    <row r="36" spans="1:59" x14ac:dyDescent="0.55000000000000004">
      <c r="A36" s="20">
        <v>0.35</v>
      </c>
      <c r="B36" s="1">
        <v>35</v>
      </c>
      <c r="C36" s="1" t="s">
        <v>131</v>
      </c>
      <c r="E36" s="4">
        <v>10.35</v>
      </c>
      <c r="F36" s="21">
        <v>3.0650000000001199</v>
      </c>
      <c r="G36" s="1" t="s">
        <v>129</v>
      </c>
      <c r="I36" s="20">
        <v>20.350000000000001</v>
      </c>
      <c r="J36" s="1">
        <v>3.0650000000001199</v>
      </c>
      <c r="K36" s="1" t="s">
        <v>134</v>
      </c>
      <c r="M36" s="20">
        <v>30.35</v>
      </c>
      <c r="N36" s="1">
        <v>1.8049999999999999</v>
      </c>
      <c r="O36" s="1" t="s">
        <v>135</v>
      </c>
      <c r="Q36" s="20">
        <v>40.35</v>
      </c>
      <c r="R36" s="1">
        <v>1.21</v>
      </c>
      <c r="S36" s="1" t="s">
        <v>137</v>
      </c>
      <c r="U36" s="20">
        <v>50.35</v>
      </c>
      <c r="V36" s="1">
        <v>7.8049999999999899</v>
      </c>
      <c r="W36" s="1" t="s">
        <v>137</v>
      </c>
      <c r="Y36" s="20">
        <v>60.35</v>
      </c>
      <c r="Z36" s="1">
        <v>41.725000000000001</v>
      </c>
      <c r="AA36" s="1" t="s">
        <v>137</v>
      </c>
      <c r="AC36" s="20">
        <v>70.349999999999994</v>
      </c>
      <c r="AD36" s="1">
        <v>1.3149999999999999</v>
      </c>
      <c r="AE36" s="1" t="s">
        <v>125</v>
      </c>
      <c r="AG36" s="20">
        <v>80.349999999999994</v>
      </c>
      <c r="AH36" s="1">
        <v>13.15</v>
      </c>
      <c r="AI36" s="1" t="s">
        <v>125</v>
      </c>
      <c r="AK36" s="20">
        <v>90.35</v>
      </c>
      <c r="AL36" s="1">
        <v>131.5</v>
      </c>
      <c r="AM36" s="1" t="s">
        <v>125</v>
      </c>
      <c r="AO36" s="4">
        <v>100.35</v>
      </c>
      <c r="AP36" s="1">
        <v>35965</v>
      </c>
      <c r="AQ36" s="1" t="s">
        <v>125</v>
      </c>
      <c r="AS36" s="4">
        <v>110.35</v>
      </c>
      <c r="AT36" s="1">
        <v>35965000</v>
      </c>
      <c r="AU36" s="1" t="s">
        <v>125</v>
      </c>
      <c r="AW36" s="4">
        <v>120.35</v>
      </c>
      <c r="AX36" s="1">
        <v>35965000000</v>
      </c>
      <c r="AY36" s="1" t="s">
        <v>125</v>
      </c>
      <c r="BA36" s="4">
        <v>130.35</v>
      </c>
      <c r="BB36" s="1">
        <v>35965000000000</v>
      </c>
      <c r="BC36" s="1" t="s">
        <v>125</v>
      </c>
      <c r="BE36" s="4">
        <v>140.35</v>
      </c>
      <c r="BF36" s="1">
        <v>3.5965E+16</v>
      </c>
      <c r="BG36" s="1" t="s">
        <v>125</v>
      </c>
    </row>
    <row r="37" spans="1:59" x14ac:dyDescent="0.55000000000000004">
      <c r="A37" s="20">
        <v>0.36</v>
      </c>
      <c r="B37" s="1">
        <v>36</v>
      </c>
      <c r="C37" s="1" t="s">
        <v>131</v>
      </c>
      <c r="E37" s="4">
        <v>10.36</v>
      </c>
      <c r="F37" s="21">
        <v>3.12400000000012</v>
      </c>
      <c r="G37" s="1" t="s">
        <v>129</v>
      </c>
      <c r="I37" s="20">
        <v>20.36</v>
      </c>
      <c r="J37" s="1">
        <v>3.12400000000012</v>
      </c>
      <c r="K37" s="1" t="s">
        <v>134</v>
      </c>
      <c r="M37" s="20">
        <v>30.36</v>
      </c>
      <c r="N37" s="1">
        <v>1.8280000000000001</v>
      </c>
      <c r="O37" s="1" t="s">
        <v>135</v>
      </c>
      <c r="Q37" s="20">
        <v>40.36</v>
      </c>
      <c r="R37" s="1">
        <v>1.216</v>
      </c>
      <c r="S37" s="1" t="s">
        <v>137</v>
      </c>
      <c r="U37" s="20">
        <v>50.36</v>
      </c>
      <c r="V37" s="1">
        <v>7.8279999999999896</v>
      </c>
      <c r="W37" s="1" t="s">
        <v>137</v>
      </c>
      <c r="Y37" s="20">
        <v>60.36</v>
      </c>
      <c r="Z37" s="1">
        <v>42.06</v>
      </c>
      <c r="AA37" s="1" t="s">
        <v>137</v>
      </c>
      <c r="AC37" s="20">
        <v>70.36</v>
      </c>
      <c r="AD37" s="1">
        <v>1.3240000000000001</v>
      </c>
      <c r="AE37" s="1" t="s">
        <v>125</v>
      </c>
      <c r="AG37" s="20">
        <v>80.36</v>
      </c>
      <c r="AH37" s="1">
        <v>13.24</v>
      </c>
      <c r="AI37" s="1" t="s">
        <v>125</v>
      </c>
      <c r="AK37" s="20">
        <v>90.36</v>
      </c>
      <c r="AL37" s="1">
        <v>132.4</v>
      </c>
      <c r="AM37" s="1" t="s">
        <v>125</v>
      </c>
      <c r="AO37" s="4">
        <v>100.36</v>
      </c>
      <c r="AP37" s="1">
        <v>36964</v>
      </c>
      <c r="AQ37" s="1" t="s">
        <v>125</v>
      </c>
      <c r="AS37" s="4">
        <v>110.36</v>
      </c>
      <c r="AT37" s="1">
        <v>36964000</v>
      </c>
      <c r="AU37" s="1" t="s">
        <v>125</v>
      </c>
      <c r="AW37" s="4">
        <v>120.36</v>
      </c>
      <c r="AX37" s="1">
        <v>36964000000</v>
      </c>
      <c r="AY37" s="1" t="s">
        <v>125</v>
      </c>
      <c r="BA37" s="4">
        <v>130.36000000000001</v>
      </c>
      <c r="BB37" s="1">
        <v>36964000000000</v>
      </c>
      <c r="BC37" s="1" t="s">
        <v>125</v>
      </c>
      <c r="BE37" s="4">
        <v>140.36000000000001</v>
      </c>
      <c r="BF37" s="1">
        <v>3.6964E+16</v>
      </c>
      <c r="BG37" s="1" t="s">
        <v>125</v>
      </c>
    </row>
    <row r="38" spans="1:59" x14ac:dyDescent="0.55000000000000004">
      <c r="A38" s="20">
        <v>0.37</v>
      </c>
      <c r="B38" s="1">
        <v>37</v>
      </c>
      <c r="C38" s="1" t="s">
        <v>131</v>
      </c>
      <c r="E38" s="4">
        <v>10.37</v>
      </c>
      <c r="F38" s="21">
        <v>3.1830000000001202</v>
      </c>
      <c r="G38" s="1" t="s">
        <v>129</v>
      </c>
      <c r="I38" s="20">
        <v>20.37</v>
      </c>
      <c r="J38" s="1">
        <v>3.1830000000001202</v>
      </c>
      <c r="K38" s="1" t="s">
        <v>134</v>
      </c>
      <c r="M38" s="20">
        <v>30.37</v>
      </c>
      <c r="N38" s="1">
        <v>1.851</v>
      </c>
      <c r="O38" s="1" t="s">
        <v>135</v>
      </c>
      <c r="Q38" s="20">
        <v>40.369999999999997</v>
      </c>
      <c r="R38" s="1">
        <v>1.222</v>
      </c>
      <c r="S38" s="1" t="s">
        <v>137</v>
      </c>
      <c r="U38" s="20">
        <v>50.37</v>
      </c>
      <c r="V38" s="1">
        <v>7.8509999999999902</v>
      </c>
      <c r="W38" s="1" t="s">
        <v>137</v>
      </c>
      <c r="Y38" s="20">
        <v>60.37</v>
      </c>
      <c r="Z38" s="1">
        <v>42.395000000000003</v>
      </c>
      <c r="AA38" s="1" t="s">
        <v>137</v>
      </c>
      <c r="AC38" s="20">
        <v>70.37</v>
      </c>
      <c r="AD38" s="1">
        <v>1.333</v>
      </c>
      <c r="AE38" s="1" t="s">
        <v>125</v>
      </c>
      <c r="AG38" s="20">
        <v>80.37</v>
      </c>
      <c r="AH38" s="1">
        <v>13.33</v>
      </c>
      <c r="AI38" s="1" t="s">
        <v>125</v>
      </c>
      <c r="AK38" s="20">
        <v>90.37</v>
      </c>
      <c r="AL38" s="1">
        <v>133.30000000000001</v>
      </c>
      <c r="AM38" s="1" t="s">
        <v>125</v>
      </c>
      <c r="AO38" s="4">
        <v>100.37</v>
      </c>
      <c r="AP38" s="1">
        <v>37963</v>
      </c>
      <c r="AQ38" s="1" t="s">
        <v>125</v>
      </c>
      <c r="AS38" s="4">
        <v>110.37</v>
      </c>
      <c r="AT38" s="1">
        <v>37963000</v>
      </c>
      <c r="AU38" s="1" t="s">
        <v>125</v>
      </c>
      <c r="AW38" s="4">
        <v>120.37</v>
      </c>
      <c r="AX38" s="1">
        <v>37963000000</v>
      </c>
      <c r="AY38" s="1" t="s">
        <v>125</v>
      </c>
      <c r="BA38" s="4">
        <v>130.37</v>
      </c>
      <c r="BB38" s="1">
        <v>37963000000000</v>
      </c>
      <c r="BC38" s="1" t="s">
        <v>125</v>
      </c>
      <c r="BE38" s="4">
        <v>140.37</v>
      </c>
      <c r="BF38" s="1">
        <v>3.7963E+16</v>
      </c>
      <c r="BG38" s="1" t="s">
        <v>125</v>
      </c>
    </row>
    <row r="39" spans="1:59" x14ac:dyDescent="0.55000000000000004">
      <c r="A39" s="20">
        <v>0.38</v>
      </c>
      <c r="B39" s="1">
        <v>38</v>
      </c>
      <c r="C39" s="1" t="s">
        <v>131</v>
      </c>
      <c r="E39" s="4">
        <v>10.38</v>
      </c>
      <c r="F39" s="21">
        <v>3.2420000000001199</v>
      </c>
      <c r="G39" s="1" t="s">
        <v>129</v>
      </c>
      <c r="I39" s="20">
        <v>20.38</v>
      </c>
      <c r="J39" s="1">
        <v>3.2420000000001199</v>
      </c>
      <c r="K39" s="1" t="s">
        <v>134</v>
      </c>
      <c r="M39" s="20">
        <v>30.38</v>
      </c>
      <c r="N39" s="1">
        <v>1.8740000000000001</v>
      </c>
      <c r="O39" s="1" t="s">
        <v>135</v>
      </c>
      <c r="Q39" s="20">
        <v>40.380000000000003</v>
      </c>
      <c r="R39" s="1">
        <v>1.228</v>
      </c>
      <c r="S39" s="1" t="s">
        <v>137</v>
      </c>
      <c r="U39" s="20">
        <v>50.38</v>
      </c>
      <c r="V39" s="1">
        <v>7.8739999999999899</v>
      </c>
      <c r="W39" s="1" t="s">
        <v>137</v>
      </c>
      <c r="Y39" s="20">
        <v>60.38</v>
      </c>
      <c r="Z39" s="1">
        <v>42.73</v>
      </c>
      <c r="AA39" s="1" t="s">
        <v>137</v>
      </c>
      <c r="AC39" s="20">
        <v>70.38</v>
      </c>
      <c r="AD39" s="1">
        <v>1.3420000000000001</v>
      </c>
      <c r="AE39" s="1" t="s">
        <v>125</v>
      </c>
      <c r="AG39" s="20">
        <v>80.38</v>
      </c>
      <c r="AH39" s="1">
        <v>13.42</v>
      </c>
      <c r="AI39" s="1" t="s">
        <v>125</v>
      </c>
      <c r="AK39" s="20">
        <v>90.38</v>
      </c>
      <c r="AL39" s="1">
        <v>134.19999999999999</v>
      </c>
      <c r="AM39" s="1" t="s">
        <v>125</v>
      </c>
      <c r="AO39" s="4">
        <v>100.38</v>
      </c>
      <c r="AP39" s="1">
        <v>38962</v>
      </c>
      <c r="AQ39" s="1" t="s">
        <v>125</v>
      </c>
      <c r="AS39" s="4">
        <v>110.38</v>
      </c>
      <c r="AT39" s="1">
        <v>38962000</v>
      </c>
      <c r="AU39" s="1" t="s">
        <v>125</v>
      </c>
      <c r="AW39" s="4">
        <v>120.38</v>
      </c>
      <c r="AX39" s="1">
        <v>38962000000</v>
      </c>
      <c r="AY39" s="1" t="s">
        <v>125</v>
      </c>
      <c r="BA39" s="4">
        <v>130.38</v>
      </c>
      <c r="BB39" s="1">
        <v>38962000000000</v>
      </c>
      <c r="BC39" s="1" t="s">
        <v>125</v>
      </c>
      <c r="BE39" s="4">
        <v>140.38</v>
      </c>
      <c r="BF39" s="1">
        <v>3.8962E+16</v>
      </c>
      <c r="BG39" s="1" t="s">
        <v>125</v>
      </c>
    </row>
    <row r="40" spans="1:59" x14ac:dyDescent="0.55000000000000004">
      <c r="A40" s="20">
        <v>0.39</v>
      </c>
      <c r="B40" s="1">
        <v>39</v>
      </c>
      <c r="C40" s="1" t="s">
        <v>131</v>
      </c>
      <c r="E40" s="4">
        <v>10.39</v>
      </c>
      <c r="F40" s="21">
        <v>3.3010000000001201</v>
      </c>
      <c r="G40" s="1" t="s">
        <v>129</v>
      </c>
      <c r="I40" s="20">
        <v>20.39</v>
      </c>
      <c r="J40" s="1">
        <v>3.3010000000001201</v>
      </c>
      <c r="K40" s="1" t="s">
        <v>134</v>
      </c>
      <c r="M40" s="20">
        <v>30.39</v>
      </c>
      <c r="N40" s="1">
        <v>1.897</v>
      </c>
      <c r="O40" s="1" t="s">
        <v>135</v>
      </c>
      <c r="Q40" s="20">
        <v>40.39</v>
      </c>
      <c r="R40" s="1">
        <v>1.234</v>
      </c>
      <c r="S40" s="1" t="s">
        <v>137</v>
      </c>
      <c r="U40" s="20">
        <v>50.39</v>
      </c>
      <c r="V40" s="1">
        <v>7.8969999999999896</v>
      </c>
      <c r="W40" s="1" t="s">
        <v>137</v>
      </c>
      <c r="Y40" s="20">
        <v>60.39</v>
      </c>
      <c r="Z40" s="1">
        <v>43.064999999999998</v>
      </c>
      <c r="AA40" s="1" t="s">
        <v>137</v>
      </c>
      <c r="AC40" s="20">
        <v>70.39</v>
      </c>
      <c r="AD40" s="1">
        <v>1.351</v>
      </c>
      <c r="AE40" s="1" t="s">
        <v>125</v>
      </c>
      <c r="AG40" s="20">
        <v>80.39</v>
      </c>
      <c r="AH40" s="1">
        <v>13.51</v>
      </c>
      <c r="AI40" s="1" t="s">
        <v>125</v>
      </c>
      <c r="AK40" s="20">
        <v>90.39</v>
      </c>
      <c r="AL40" s="1">
        <v>135.1</v>
      </c>
      <c r="AM40" s="1" t="s">
        <v>125</v>
      </c>
      <c r="AO40" s="4">
        <v>100.39</v>
      </c>
      <c r="AP40" s="1">
        <v>39961</v>
      </c>
      <c r="AQ40" s="1" t="s">
        <v>125</v>
      </c>
      <c r="AS40" s="4">
        <v>110.39</v>
      </c>
      <c r="AT40" s="1">
        <v>39961000</v>
      </c>
      <c r="AU40" s="1" t="s">
        <v>125</v>
      </c>
      <c r="AW40" s="4">
        <v>120.39</v>
      </c>
      <c r="AX40" s="1">
        <v>39961000000</v>
      </c>
      <c r="AY40" s="1" t="s">
        <v>125</v>
      </c>
      <c r="BA40" s="4">
        <v>130.38999999999999</v>
      </c>
      <c r="BB40" s="1">
        <v>39961000000000</v>
      </c>
      <c r="BC40" s="1" t="s">
        <v>125</v>
      </c>
      <c r="BE40" s="4">
        <v>140.38999999999999</v>
      </c>
      <c r="BF40" s="1">
        <v>3.9961E+16</v>
      </c>
      <c r="BG40" s="1" t="s">
        <v>125</v>
      </c>
    </row>
    <row r="41" spans="1:59" x14ac:dyDescent="0.55000000000000004">
      <c r="A41" s="20">
        <v>0.4</v>
      </c>
      <c r="B41" s="1">
        <v>40</v>
      </c>
      <c r="C41" s="1" t="s">
        <v>131</v>
      </c>
      <c r="E41" s="4">
        <v>10.4</v>
      </c>
      <c r="F41" s="21">
        <v>3.3600000000001198</v>
      </c>
      <c r="G41" s="1" t="s">
        <v>129</v>
      </c>
      <c r="I41" s="20">
        <v>20.399999999999999</v>
      </c>
      <c r="J41" s="1">
        <v>3.3600000000001198</v>
      </c>
      <c r="K41" s="1" t="s">
        <v>134</v>
      </c>
      <c r="M41" s="20">
        <v>30.4</v>
      </c>
      <c r="N41" s="1">
        <v>1.92</v>
      </c>
      <c r="O41" s="1" t="s">
        <v>135</v>
      </c>
      <c r="Q41" s="20">
        <v>40.4</v>
      </c>
      <c r="R41" s="1">
        <v>1.24</v>
      </c>
      <c r="S41" s="1" t="s">
        <v>137</v>
      </c>
      <c r="U41" s="20">
        <v>50.4</v>
      </c>
      <c r="V41" s="1">
        <v>7.9199999999999902</v>
      </c>
      <c r="W41" s="1" t="s">
        <v>137</v>
      </c>
      <c r="Y41" s="20">
        <v>60.4</v>
      </c>
      <c r="Z41" s="1">
        <v>43.4</v>
      </c>
      <c r="AA41" s="1" t="s">
        <v>137</v>
      </c>
      <c r="AC41" s="20">
        <v>70.400000000000006</v>
      </c>
      <c r="AD41" s="1">
        <v>1.36</v>
      </c>
      <c r="AE41" s="1" t="s">
        <v>125</v>
      </c>
      <c r="AG41" s="20">
        <v>80.400000000000006</v>
      </c>
      <c r="AH41" s="1">
        <v>13.6</v>
      </c>
      <c r="AI41" s="1" t="s">
        <v>125</v>
      </c>
      <c r="AK41" s="20">
        <v>90.4</v>
      </c>
      <c r="AL41" s="1">
        <v>136</v>
      </c>
      <c r="AM41" s="1" t="s">
        <v>125</v>
      </c>
      <c r="AO41" s="4">
        <v>100.4</v>
      </c>
      <c r="AP41" s="1">
        <v>40960</v>
      </c>
      <c r="AQ41" s="1" t="s">
        <v>125</v>
      </c>
      <c r="AS41" s="4">
        <v>110.4</v>
      </c>
      <c r="AT41" s="1">
        <v>40960000</v>
      </c>
      <c r="AU41" s="1" t="s">
        <v>125</v>
      </c>
      <c r="AW41" s="4">
        <v>120.4</v>
      </c>
      <c r="AX41" s="1">
        <v>40960000000</v>
      </c>
      <c r="AY41" s="1" t="s">
        <v>125</v>
      </c>
      <c r="BA41" s="4">
        <v>130.4</v>
      </c>
      <c r="BB41" s="1">
        <v>40960000000000</v>
      </c>
      <c r="BC41" s="1" t="s">
        <v>125</v>
      </c>
      <c r="BE41" s="4">
        <v>140.4</v>
      </c>
      <c r="BF41" s="1">
        <v>4.096E+16</v>
      </c>
      <c r="BG41" s="1" t="s">
        <v>125</v>
      </c>
    </row>
    <row r="42" spans="1:59" x14ac:dyDescent="0.55000000000000004">
      <c r="A42" s="20">
        <v>0.41</v>
      </c>
      <c r="B42" s="1">
        <v>41</v>
      </c>
      <c r="C42" s="1" t="s">
        <v>131</v>
      </c>
      <c r="E42" s="4">
        <v>10.41</v>
      </c>
      <c r="F42" s="21">
        <v>3.4190000000001199</v>
      </c>
      <c r="G42" s="1" t="s">
        <v>129</v>
      </c>
      <c r="I42" s="20">
        <v>20.41</v>
      </c>
      <c r="J42" s="1">
        <v>3.4190000000001199</v>
      </c>
      <c r="K42" s="1" t="s">
        <v>134</v>
      </c>
      <c r="M42" s="20">
        <v>30.41</v>
      </c>
      <c r="N42" s="1">
        <v>1.9430000000000001</v>
      </c>
      <c r="O42" s="1" t="s">
        <v>135</v>
      </c>
      <c r="Q42" s="20">
        <v>40.409999999999997</v>
      </c>
      <c r="R42" s="1">
        <v>1.246</v>
      </c>
      <c r="S42" s="1" t="s">
        <v>137</v>
      </c>
      <c r="U42" s="20">
        <v>50.41</v>
      </c>
      <c r="V42" s="1">
        <v>7.9429999999999898</v>
      </c>
      <c r="W42" s="1" t="s">
        <v>137</v>
      </c>
      <c r="Y42" s="20">
        <v>60.41</v>
      </c>
      <c r="Z42" s="1">
        <v>43.734999999999999</v>
      </c>
      <c r="AA42" s="1" t="s">
        <v>137</v>
      </c>
      <c r="AC42" s="20">
        <v>70.41</v>
      </c>
      <c r="AD42" s="1">
        <v>1.369</v>
      </c>
      <c r="AE42" s="1" t="s">
        <v>125</v>
      </c>
      <c r="AG42" s="20">
        <v>80.41</v>
      </c>
      <c r="AH42" s="1">
        <v>13.69</v>
      </c>
      <c r="AI42" s="1" t="s">
        <v>125</v>
      </c>
      <c r="AK42" s="20">
        <v>90.41</v>
      </c>
      <c r="AL42" s="1">
        <v>136.9</v>
      </c>
      <c r="AM42" s="1" t="s">
        <v>125</v>
      </c>
      <c r="AO42" s="4">
        <v>100.41</v>
      </c>
      <c r="AP42" s="1">
        <v>41959</v>
      </c>
      <c r="AQ42" s="1" t="s">
        <v>125</v>
      </c>
      <c r="AS42" s="4">
        <v>110.41</v>
      </c>
      <c r="AT42" s="1">
        <v>41959000</v>
      </c>
      <c r="AU42" s="1" t="s">
        <v>125</v>
      </c>
      <c r="AW42" s="4">
        <v>120.41</v>
      </c>
      <c r="AX42" s="1">
        <v>41959000000</v>
      </c>
      <c r="AY42" s="1" t="s">
        <v>125</v>
      </c>
      <c r="BA42" s="4">
        <v>130.41</v>
      </c>
      <c r="BB42" s="1">
        <v>41959000000000</v>
      </c>
      <c r="BC42" s="1" t="s">
        <v>125</v>
      </c>
      <c r="BE42" s="4">
        <v>140.41</v>
      </c>
      <c r="BF42" s="1">
        <v>4.1959E+16</v>
      </c>
      <c r="BG42" s="1" t="s">
        <v>125</v>
      </c>
    </row>
    <row r="43" spans="1:59" x14ac:dyDescent="0.55000000000000004">
      <c r="A43" s="20">
        <v>0.42</v>
      </c>
      <c r="B43" s="1">
        <v>42</v>
      </c>
      <c r="C43" s="1" t="s">
        <v>131</v>
      </c>
      <c r="E43" s="4">
        <v>10.42</v>
      </c>
      <c r="F43" s="21">
        <v>3.4780000000001099</v>
      </c>
      <c r="G43" s="1" t="s">
        <v>129</v>
      </c>
      <c r="I43" s="20">
        <v>20.420000000000002</v>
      </c>
      <c r="J43" s="1">
        <v>3.4780000000001099</v>
      </c>
      <c r="K43" s="1" t="s">
        <v>134</v>
      </c>
      <c r="M43" s="20">
        <v>30.42</v>
      </c>
      <c r="N43" s="1">
        <v>1.966</v>
      </c>
      <c r="O43" s="1" t="s">
        <v>135</v>
      </c>
      <c r="Q43" s="20">
        <v>40.42</v>
      </c>
      <c r="R43" s="1">
        <v>1.252</v>
      </c>
      <c r="S43" s="1" t="s">
        <v>137</v>
      </c>
      <c r="U43" s="20">
        <v>50.42</v>
      </c>
      <c r="V43" s="1">
        <v>7.9659999999999904</v>
      </c>
      <c r="W43" s="1" t="s">
        <v>137</v>
      </c>
      <c r="Y43" s="20">
        <v>60.42</v>
      </c>
      <c r="Z43" s="1">
        <v>44.07</v>
      </c>
      <c r="AA43" s="1" t="s">
        <v>137</v>
      </c>
      <c r="AC43" s="20">
        <v>70.42</v>
      </c>
      <c r="AD43" s="1">
        <v>1.3779999999999999</v>
      </c>
      <c r="AE43" s="1" t="s">
        <v>125</v>
      </c>
      <c r="AG43" s="20">
        <v>80.42</v>
      </c>
      <c r="AH43" s="1">
        <v>13.78</v>
      </c>
      <c r="AI43" s="1" t="s">
        <v>125</v>
      </c>
      <c r="AK43" s="20">
        <v>90.42</v>
      </c>
      <c r="AL43" s="1">
        <v>137.80000000000001</v>
      </c>
      <c r="AM43" s="1" t="s">
        <v>125</v>
      </c>
      <c r="AO43" s="4">
        <v>100.42</v>
      </c>
      <c r="AP43" s="1">
        <v>42958</v>
      </c>
      <c r="AQ43" s="1" t="s">
        <v>125</v>
      </c>
      <c r="AS43" s="4">
        <v>110.42</v>
      </c>
      <c r="AT43" s="1">
        <v>42958000</v>
      </c>
      <c r="AU43" s="1" t="s">
        <v>125</v>
      </c>
      <c r="AW43" s="4">
        <v>120.42</v>
      </c>
      <c r="AX43" s="1">
        <v>42958000000</v>
      </c>
      <c r="AY43" s="1" t="s">
        <v>125</v>
      </c>
      <c r="BA43" s="4">
        <v>130.41999999999999</v>
      </c>
      <c r="BB43" s="1">
        <v>42958000000000</v>
      </c>
      <c r="BC43" s="1" t="s">
        <v>125</v>
      </c>
      <c r="BE43" s="4">
        <v>140.41999999999999</v>
      </c>
      <c r="BF43" s="1">
        <v>4.2958E+16</v>
      </c>
      <c r="BG43" s="1" t="s">
        <v>125</v>
      </c>
    </row>
    <row r="44" spans="1:59" x14ac:dyDescent="0.55000000000000004">
      <c r="A44" s="20">
        <v>0.43</v>
      </c>
      <c r="B44" s="1">
        <v>43</v>
      </c>
      <c r="C44" s="1" t="s">
        <v>131</v>
      </c>
      <c r="E44" s="4">
        <v>10.43</v>
      </c>
      <c r="F44" s="21">
        <v>3.5370000000001101</v>
      </c>
      <c r="G44" s="1" t="s">
        <v>129</v>
      </c>
      <c r="I44" s="20">
        <v>20.43</v>
      </c>
      <c r="J44" s="1">
        <v>3.5370000000001101</v>
      </c>
      <c r="K44" s="1" t="s">
        <v>134</v>
      </c>
      <c r="M44" s="20">
        <v>30.43</v>
      </c>
      <c r="N44" s="1">
        <v>1.9890000000000001</v>
      </c>
      <c r="O44" s="1" t="s">
        <v>135</v>
      </c>
      <c r="Q44" s="20">
        <v>40.43</v>
      </c>
      <c r="R44" s="1">
        <v>1.258</v>
      </c>
      <c r="S44" s="1" t="s">
        <v>137</v>
      </c>
      <c r="U44" s="20">
        <v>50.43</v>
      </c>
      <c r="V44" s="1">
        <v>7.9889999999999901</v>
      </c>
      <c r="W44" s="1" t="s">
        <v>137</v>
      </c>
      <c r="Y44" s="20">
        <v>60.43</v>
      </c>
      <c r="Z44" s="1">
        <v>44.405000000000001</v>
      </c>
      <c r="AA44" s="1" t="s">
        <v>137</v>
      </c>
      <c r="AC44" s="20">
        <v>70.430000000000007</v>
      </c>
      <c r="AD44" s="1">
        <v>1.387</v>
      </c>
      <c r="AE44" s="1" t="s">
        <v>125</v>
      </c>
      <c r="AG44" s="20">
        <v>80.430000000000007</v>
      </c>
      <c r="AH44" s="1">
        <v>13.87</v>
      </c>
      <c r="AI44" s="1" t="s">
        <v>125</v>
      </c>
      <c r="AK44" s="20">
        <v>90.43</v>
      </c>
      <c r="AL44" s="1">
        <v>138.69999999999999</v>
      </c>
      <c r="AM44" s="1" t="s">
        <v>125</v>
      </c>
      <c r="AO44" s="4">
        <v>100.43</v>
      </c>
      <c r="AP44" s="1">
        <v>43957</v>
      </c>
      <c r="AQ44" s="1" t="s">
        <v>125</v>
      </c>
      <c r="AS44" s="4">
        <v>110.43</v>
      </c>
      <c r="AT44" s="1">
        <v>43957000</v>
      </c>
      <c r="AU44" s="1" t="s">
        <v>125</v>
      </c>
      <c r="AW44" s="4">
        <v>120.43</v>
      </c>
      <c r="AX44" s="1">
        <v>43957000000</v>
      </c>
      <c r="AY44" s="1" t="s">
        <v>125</v>
      </c>
      <c r="BA44" s="4">
        <v>130.43</v>
      </c>
      <c r="BB44" s="1">
        <v>43957000000000</v>
      </c>
      <c r="BC44" s="1" t="s">
        <v>125</v>
      </c>
      <c r="BE44" s="4">
        <v>140.43</v>
      </c>
      <c r="BF44" s="1">
        <v>4.3957E+16</v>
      </c>
      <c r="BG44" s="1" t="s">
        <v>125</v>
      </c>
    </row>
    <row r="45" spans="1:59" x14ac:dyDescent="0.55000000000000004">
      <c r="A45" s="20">
        <v>0.44</v>
      </c>
      <c r="B45" s="1">
        <v>44</v>
      </c>
      <c r="C45" s="1" t="s">
        <v>131</v>
      </c>
      <c r="E45" s="4">
        <v>10.44</v>
      </c>
      <c r="F45" s="21">
        <v>3.5960000000001102</v>
      </c>
      <c r="G45" s="1" t="s">
        <v>129</v>
      </c>
      <c r="I45" s="20">
        <v>20.440000000000001</v>
      </c>
      <c r="J45" s="1">
        <v>3.5960000000001102</v>
      </c>
      <c r="K45" s="1" t="s">
        <v>134</v>
      </c>
      <c r="M45" s="20">
        <v>30.44</v>
      </c>
      <c r="N45" s="1">
        <v>2.012</v>
      </c>
      <c r="O45" s="1" t="s">
        <v>135</v>
      </c>
      <c r="Q45" s="20">
        <v>40.44</v>
      </c>
      <c r="R45" s="1">
        <v>1.264</v>
      </c>
      <c r="S45" s="1" t="s">
        <v>137</v>
      </c>
      <c r="U45" s="20">
        <v>50.44</v>
      </c>
      <c r="V45" s="1">
        <v>8.0119999999999898</v>
      </c>
      <c r="W45" s="1" t="s">
        <v>137</v>
      </c>
      <c r="Y45" s="20">
        <v>60.44</v>
      </c>
      <c r="Z45" s="1">
        <v>44.74</v>
      </c>
      <c r="AA45" s="1" t="s">
        <v>137</v>
      </c>
      <c r="AC45" s="20">
        <v>70.44</v>
      </c>
      <c r="AD45" s="1">
        <v>1.3959999999999999</v>
      </c>
      <c r="AE45" s="1" t="s">
        <v>125</v>
      </c>
      <c r="AG45" s="20">
        <v>80.44</v>
      </c>
      <c r="AH45" s="1">
        <v>13.96</v>
      </c>
      <c r="AI45" s="1" t="s">
        <v>125</v>
      </c>
      <c r="AK45" s="20">
        <v>90.44</v>
      </c>
      <c r="AL45" s="1">
        <v>139.6</v>
      </c>
      <c r="AM45" s="1" t="s">
        <v>125</v>
      </c>
      <c r="AO45" s="4">
        <v>100.44</v>
      </c>
      <c r="AP45" s="1">
        <v>44956</v>
      </c>
      <c r="AQ45" s="1" t="s">
        <v>125</v>
      </c>
      <c r="AS45" s="4">
        <v>110.44</v>
      </c>
      <c r="AT45" s="1">
        <v>44956000</v>
      </c>
      <c r="AU45" s="1" t="s">
        <v>125</v>
      </c>
      <c r="AW45" s="4">
        <v>120.44</v>
      </c>
      <c r="AX45" s="1">
        <v>44956000000</v>
      </c>
      <c r="AY45" s="1" t="s">
        <v>125</v>
      </c>
      <c r="BA45" s="4">
        <v>130.44</v>
      </c>
      <c r="BB45" s="1">
        <v>44956000000000</v>
      </c>
      <c r="BC45" s="1" t="s">
        <v>125</v>
      </c>
      <c r="BE45" s="4">
        <v>140.44</v>
      </c>
      <c r="BF45" s="1">
        <v>4.4956E+16</v>
      </c>
      <c r="BG45" s="1" t="s">
        <v>125</v>
      </c>
    </row>
    <row r="46" spans="1:59" x14ac:dyDescent="0.55000000000000004">
      <c r="A46" s="20">
        <v>0.45</v>
      </c>
      <c r="B46" s="1">
        <v>45</v>
      </c>
      <c r="C46" s="1" t="s">
        <v>131</v>
      </c>
      <c r="E46" s="4">
        <v>10.45</v>
      </c>
      <c r="F46" s="21">
        <v>3.6550000000001099</v>
      </c>
      <c r="G46" s="1" t="s">
        <v>129</v>
      </c>
      <c r="I46" s="20">
        <v>20.45</v>
      </c>
      <c r="J46" s="1">
        <v>3.6550000000001099</v>
      </c>
      <c r="K46" s="1" t="s">
        <v>134</v>
      </c>
      <c r="M46" s="20">
        <v>30.45</v>
      </c>
      <c r="N46" s="1">
        <v>2.0350000000000001</v>
      </c>
      <c r="O46" s="1" t="s">
        <v>135</v>
      </c>
      <c r="Q46" s="20">
        <v>40.450000000000003</v>
      </c>
      <c r="R46" s="1">
        <v>1.27</v>
      </c>
      <c r="S46" s="1" t="s">
        <v>137</v>
      </c>
      <c r="U46" s="20">
        <v>50.45</v>
      </c>
      <c r="V46" s="1">
        <v>8.0349999999999895</v>
      </c>
      <c r="W46" s="1" t="s">
        <v>137</v>
      </c>
      <c r="Y46" s="20">
        <v>60.45</v>
      </c>
      <c r="Z46" s="1">
        <v>45.075000000000003</v>
      </c>
      <c r="AA46" s="1" t="s">
        <v>137</v>
      </c>
      <c r="AC46" s="20">
        <v>70.45</v>
      </c>
      <c r="AD46" s="1">
        <v>1.40499999999999</v>
      </c>
      <c r="AE46" s="1" t="s">
        <v>125</v>
      </c>
      <c r="AG46" s="20">
        <v>80.45</v>
      </c>
      <c r="AH46" s="1">
        <v>14.05</v>
      </c>
      <c r="AI46" s="1" t="s">
        <v>125</v>
      </c>
      <c r="AK46" s="20">
        <v>90.45</v>
      </c>
      <c r="AL46" s="1">
        <v>140.5</v>
      </c>
      <c r="AM46" s="1" t="s">
        <v>125</v>
      </c>
      <c r="AO46" s="4">
        <v>100.45</v>
      </c>
      <c r="AP46" s="1">
        <v>45955</v>
      </c>
      <c r="AQ46" s="1" t="s">
        <v>125</v>
      </c>
      <c r="AS46" s="4">
        <v>110.45</v>
      </c>
      <c r="AT46" s="1">
        <v>45955000</v>
      </c>
      <c r="AU46" s="1" t="s">
        <v>125</v>
      </c>
      <c r="AW46" s="4">
        <v>120.45</v>
      </c>
      <c r="AX46" s="1">
        <v>45955000000</v>
      </c>
      <c r="AY46" s="1" t="s">
        <v>125</v>
      </c>
      <c r="BA46" s="4">
        <v>130.44999999999999</v>
      </c>
      <c r="BB46" s="1">
        <v>45955000000000</v>
      </c>
      <c r="BC46" s="1" t="s">
        <v>125</v>
      </c>
      <c r="BE46" s="4">
        <v>140.44999999999999</v>
      </c>
      <c r="BF46" s="1">
        <v>4.5955E+16</v>
      </c>
      <c r="BG46" s="1" t="s">
        <v>125</v>
      </c>
    </row>
    <row r="47" spans="1:59" x14ac:dyDescent="0.55000000000000004">
      <c r="A47" s="20">
        <v>0.46</v>
      </c>
      <c r="B47" s="1">
        <v>46</v>
      </c>
      <c r="C47" s="1" t="s">
        <v>131</v>
      </c>
      <c r="E47" s="4">
        <v>10.46</v>
      </c>
      <c r="F47" s="21">
        <v>3.7140000000001101</v>
      </c>
      <c r="G47" s="1" t="s">
        <v>129</v>
      </c>
      <c r="I47" s="20">
        <v>20.46</v>
      </c>
      <c r="J47" s="1">
        <v>3.7140000000001101</v>
      </c>
      <c r="K47" s="1" t="s">
        <v>134</v>
      </c>
      <c r="M47" s="20">
        <v>30.46</v>
      </c>
      <c r="N47" s="1">
        <v>2.0579999999999998</v>
      </c>
      <c r="O47" s="1" t="s">
        <v>135</v>
      </c>
      <c r="Q47" s="20">
        <v>40.46</v>
      </c>
      <c r="R47" s="1">
        <v>1.276</v>
      </c>
      <c r="S47" s="1" t="s">
        <v>137</v>
      </c>
      <c r="U47" s="20">
        <v>50.46</v>
      </c>
      <c r="V47" s="1">
        <v>8.0579999999999892</v>
      </c>
      <c r="W47" s="1" t="s">
        <v>137</v>
      </c>
      <c r="Y47" s="20">
        <v>60.46</v>
      </c>
      <c r="Z47" s="1">
        <v>45.41</v>
      </c>
      <c r="AA47" s="1" t="s">
        <v>137</v>
      </c>
      <c r="AC47" s="20">
        <v>70.459999999999994</v>
      </c>
      <c r="AD47" s="1">
        <v>1.4139999999999999</v>
      </c>
      <c r="AE47" s="1" t="s">
        <v>125</v>
      </c>
      <c r="AG47" s="20">
        <v>80.459999999999994</v>
      </c>
      <c r="AH47" s="1">
        <v>14.14</v>
      </c>
      <c r="AI47" s="1" t="s">
        <v>125</v>
      </c>
      <c r="AK47" s="20">
        <v>90.46</v>
      </c>
      <c r="AL47" s="1">
        <v>141.4</v>
      </c>
      <c r="AM47" s="1" t="s">
        <v>125</v>
      </c>
      <c r="AO47" s="4">
        <v>100.46</v>
      </c>
      <c r="AP47" s="1">
        <v>46954</v>
      </c>
      <c r="AQ47" s="1" t="s">
        <v>125</v>
      </c>
      <c r="AS47" s="4">
        <v>110.46</v>
      </c>
      <c r="AT47" s="1">
        <v>46954000</v>
      </c>
      <c r="AU47" s="1" t="s">
        <v>125</v>
      </c>
      <c r="AW47" s="4">
        <v>120.46</v>
      </c>
      <c r="AX47" s="1">
        <v>46954000000</v>
      </c>
      <c r="AY47" s="1" t="s">
        <v>125</v>
      </c>
      <c r="BA47" s="4">
        <v>130.46</v>
      </c>
      <c r="BB47" s="1">
        <v>46954000000000</v>
      </c>
      <c r="BC47" s="1" t="s">
        <v>125</v>
      </c>
      <c r="BE47" s="4">
        <v>140.46</v>
      </c>
      <c r="BF47" s="1">
        <v>4.6954E+16</v>
      </c>
      <c r="BG47" s="1" t="s">
        <v>125</v>
      </c>
    </row>
    <row r="48" spans="1:59" x14ac:dyDescent="0.55000000000000004">
      <c r="A48" s="20">
        <v>0.47</v>
      </c>
      <c r="B48" s="1">
        <v>47</v>
      </c>
      <c r="C48" s="1" t="s">
        <v>131</v>
      </c>
      <c r="E48" s="4">
        <v>10.47</v>
      </c>
      <c r="F48" s="21">
        <v>3.7730000000001098</v>
      </c>
      <c r="G48" s="1" t="s">
        <v>129</v>
      </c>
      <c r="I48" s="20">
        <v>20.47</v>
      </c>
      <c r="J48" s="1">
        <v>3.7730000000001098</v>
      </c>
      <c r="K48" s="1" t="s">
        <v>134</v>
      </c>
      <c r="M48" s="20">
        <v>30.47</v>
      </c>
      <c r="N48" s="1">
        <v>2.081</v>
      </c>
      <c r="O48" s="1" t="s">
        <v>135</v>
      </c>
      <c r="Q48" s="20">
        <v>40.47</v>
      </c>
      <c r="R48" s="1">
        <v>1.282</v>
      </c>
      <c r="S48" s="1" t="s">
        <v>137</v>
      </c>
      <c r="U48" s="20">
        <v>50.47</v>
      </c>
      <c r="V48" s="1">
        <v>8.0809999999999906</v>
      </c>
      <c r="W48" s="1" t="s">
        <v>137</v>
      </c>
      <c r="Y48" s="20">
        <v>60.47</v>
      </c>
      <c r="Z48" s="1">
        <v>45.744999999999997</v>
      </c>
      <c r="AA48" s="1" t="s">
        <v>137</v>
      </c>
      <c r="AC48" s="20">
        <v>70.47</v>
      </c>
      <c r="AD48" s="1">
        <v>1.4229999999999901</v>
      </c>
      <c r="AE48" s="1" t="s">
        <v>125</v>
      </c>
      <c r="AG48" s="20">
        <v>80.47</v>
      </c>
      <c r="AH48" s="1">
        <v>14.23</v>
      </c>
      <c r="AI48" s="1" t="s">
        <v>125</v>
      </c>
      <c r="AK48" s="20">
        <v>90.47</v>
      </c>
      <c r="AL48" s="1">
        <v>142.30000000000001</v>
      </c>
      <c r="AM48" s="1" t="s">
        <v>125</v>
      </c>
      <c r="AO48" s="4">
        <v>100.47</v>
      </c>
      <c r="AP48" s="1">
        <v>47953</v>
      </c>
      <c r="AQ48" s="1" t="s">
        <v>125</v>
      </c>
      <c r="AS48" s="4">
        <v>110.47</v>
      </c>
      <c r="AT48" s="1">
        <v>47953000</v>
      </c>
      <c r="AU48" s="1" t="s">
        <v>125</v>
      </c>
      <c r="AW48" s="4">
        <v>120.47</v>
      </c>
      <c r="AX48" s="1">
        <v>47953000000</v>
      </c>
      <c r="AY48" s="1" t="s">
        <v>125</v>
      </c>
      <c r="BA48" s="4">
        <v>130.47</v>
      </c>
      <c r="BB48" s="1">
        <v>47953000000000</v>
      </c>
      <c r="BC48" s="1" t="s">
        <v>125</v>
      </c>
      <c r="BE48" s="4">
        <v>140.47</v>
      </c>
      <c r="BF48" s="1">
        <v>4.7953E+16</v>
      </c>
      <c r="BG48" s="1" t="s">
        <v>125</v>
      </c>
    </row>
    <row r="49" spans="1:59" x14ac:dyDescent="0.55000000000000004">
      <c r="A49" s="20">
        <v>0.48</v>
      </c>
      <c r="B49" s="1">
        <v>48</v>
      </c>
      <c r="C49" s="1" t="s">
        <v>131</v>
      </c>
      <c r="E49" s="4">
        <v>10.48</v>
      </c>
      <c r="F49" s="21">
        <v>3.83200000000011</v>
      </c>
      <c r="G49" s="1" t="s">
        <v>129</v>
      </c>
      <c r="I49" s="20">
        <v>20.48</v>
      </c>
      <c r="J49" s="1">
        <v>3.83200000000011</v>
      </c>
      <c r="K49" s="1" t="s">
        <v>134</v>
      </c>
      <c r="M49" s="20">
        <v>30.48</v>
      </c>
      <c r="N49" s="1">
        <v>2.1040000000000001</v>
      </c>
      <c r="O49" s="1" t="s">
        <v>135</v>
      </c>
      <c r="Q49" s="20">
        <v>40.479999999999997</v>
      </c>
      <c r="R49" s="1">
        <v>1.288</v>
      </c>
      <c r="S49" s="1" t="s">
        <v>137</v>
      </c>
      <c r="U49" s="20">
        <v>50.48</v>
      </c>
      <c r="V49" s="1">
        <v>8.1039999999999797</v>
      </c>
      <c r="W49" s="1" t="s">
        <v>137</v>
      </c>
      <c r="Y49" s="20">
        <v>60.48</v>
      </c>
      <c r="Z49" s="1">
        <v>46.08</v>
      </c>
      <c r="AA49" s="1" t="s">
        <v>137</v>
      </c>
      <c r="AC49" s="20">
        <v>70.48</v>
      </c>
      <c r="AD49" s="1">
        <v>1.4319999999999999</v>
      </c>
      <c r="AE49" s="1" t="s">
        <v>125</v>
      </c>
      <c r="AG49" s="20">
        <v>80.48</v>
      </c>
      <c r="AH49" s="1">
        <v>14.32</v>
      </c>
      <c r="AI49" s="1" t="s">
        <v>125</v>
      </c>
      <c r="AK49" s="20">
        <v>90.48</v>
      </c>
      <c r="AL49" s="1">
        <v>143.19999999999999</v>
      </c>
      <c r="AM49" s="1" t="s">
        <v>125</v>
      </c>
      <c r="AO49" s="4">
        <v>100.48</v>
      </c>
      <c r="AP49" s="1">
        <v>48952</v>
      </c>
      <c r="AQ49" s="1" t="s">
        <v>125</v>
      </c>
      <c r="AS49" s="4">
        <v>110.48</v>
      </c>
      <c r="AT49" s="1">
        <v>48952000</v>
      </c>
      <c r="AU49" s="1" t="s">
        <v>125</v>
      </c>
      <c r="AW49" s="4">
        <v>120.48</v>
      </c>
      <c r="AX49" s="1">
        <v>48952000000</v>
      </c>
      <c r="AY49" s="1" t="s">
        <v>125</v>
      </c>
      <c r="BA49" s="4">
        <v>130.47999999999999</v>
      </c>
      <c r="BB49" s="1">
        <v>48952000000000</v>
      </c>
      <c r="BC49" s="1" t="s">
        <v>125</v>
      </c>
      <c r="BE49" s="4">
        <v>140.47999999999999</v>
      </c>
      <c r="BF49" s="1">
        <v>4.8952E+16</v>
      </c>
      <c r="BG49" s="1" t="s">
        <v>125</v>
      </c>
    </row>
    <row r="50" spans="1:59" x14ac:dyDescent="0.55000000000000004">
      <c r="A50" s="20">
        <v>0.49</v>
      </c>
      <c r="B50" s="1">
        <v>49</v>
      </c>
      <c r="C50" s="1" t="s">
        <v>131</v>
      </c>
      <c r="E50" s="4">
        <v>10.49</v>
      </c>
      <c r="F50" s="21">
        <v>3.8910000000001101</v>
      </c>
      <c r="G50" s="1" t="s">
        <v>129</v>
      </c>
      <c r="I50" s="20">
        <v>20.49</v>
      </c>
      <c r="J50" s="1">
        <v>3.8910000000001101</v>
      </c>
      <c r="K50" s="1" t="s">
        <v>134</v>
      </c>
      <c r="M50" s="20">
        <v>30.49</v>
      </c>
      <c r="N50" s="1">
        <v>2.1269999999999998</v>
      </c>
      <c r="O50" s="1" t="s">
        <v>135</v>
      </c>
      <c r="Q50" s="20">
        <v>40.49</v>
      </c>
      <c r="R50" s="1">
        <v>1.294</v>
      </c>
      <c r="S50" s="1" t="s">
        <v>137</v>
      </c>
      <c r="U50" s="20">
        <v>50.49</v>
      </c>
      <c r="V50" s="1">
        <v>8.1269999999999794</v>
      </c>
      <c r="W50" s="1" t="s">
        <v>137</v>
      </c>
      <c r="Y50" s="20">
        <v>60.49</v>
      </c>
      <c r="Z50" s="1">
        <v>46.414999999999999</v>
      </c>
      <c r="AA50" s="1" t="s">
        <v>137</v>
      </c>
      <c r="AC50" s="20">
        <v>70.489999999999995</v>
      </c>
      <c r="AD50" s="1">
        <v>1.4409999999999901</v>
      </c>
      <c r="AE50" s="1" t="s">
        <v>125</v>
      </c>
      <c r="AG50" s="20">
        <v>80.489999999999995</v>
      </c>
      <c r="AH50" s="1">
        <v>14.41</v>
      </c>
      <c r="AI50" s="1" t="s">
        <v>125</v>
      </c>
      <c r="AK50" s="20">
        <v>90.49</v>
      </c>
      <c r="AL50" s="1">
        <v>144.1</v>
      </c>
      <c r="AM50" s="1" t="s">
        <v>125</v>
      </c>
      <c r="AO50" s="4">
        <v>100.49</v>
      </c>
      <c r="AP50" s="1">
        <v>49951</v>
      </c>
      <c r="AQ50" s="1" t="s">
        <v>125</v>
      </c>
      <c r="AS50" s="4">
        <v>110.49</v>
      </c>
      <c r="AT50" s="1">
        <v>49951000</v>
      </c>
      <c r="AU50" s="1" t="s">
        <v>125</v>
      </c>
      <c r="AW50" s="4">
        <v>120.49</v>
      </c>
      <c r="AX50" s="1">
        <v>49951000000</v>
      </c>
      <c r="AY50" s="1" t="s">
        <v>125</v>
      </c>
      <c r="BA50" s="4">
        <v>130.49</v>
      </c>
      <c r="BB50" s="1">
        <v>49951000000000</v>
      </c>
      <c r="BC50" s="1" t="s">
        <v>125</v>
      </c>
      <c r="BE50" s="4">
        <v>140.49</v>
      </c>
      <c r="BF50" s="1">
        <v>4.9951E+16</v>
      </c>
      <c r="BG50" s="1" t="s">
        <v>125</v>
      </c>
    </row>
    <row r="51" spans="1:59" x14ac:dyDescent="0.55000000000000004">
      <c r="A51" s="20">
        <v>0.5</v>
      </c>
      <c r="B51" s="1">
        <v>50</v>
      </c>
      <c r="C51" s="1" t="s">
        <v>131</v>
      </c>
      <c r="E51" s="4">
        <v>10.5</v>
      </c>
      <c r="F51" s="21">
        <v>3.9500000000001099</v>
      </c>
      <c r="G51" s="1" t="s">
        <v>129</v>
      </c>
      <c r="I51" s="20">
        <v>20.5</v>
      </c>
      <c r="J51" s="1">
        <v>3.9500000000001099</v>
      </c>
      <c r="K51" s="1" t="s">
        <v>134</v>
      </c>
      <c r="M51" s="20">
        <v>30.5</v>
      </c>
      <c r="N51" s="1">
        <v>2.15</v>
      </c>
      <c r="O51" s="1" t="s">
        <v>135</v>
      </c>
      <c r="Q51" s="20">
        <v>40.5</v>
      </c>
      <c r="R51" s="1">
        <v>1.3</v>
      </c>
      <c r="S51" s="1" t="s">
        <v>137</v>
      </c>
      <c r="U51" s="20">
        <v>50.5</v>
      </c>
      <c r="V51" s="1">
        <v>8.1499999999999808</v>
      </c>
      <c r="W51" s="1" t="s">
        <v>137</v>
      </c>
      <c r="Y51" s="20">
        <v>60.5</v>
      </c>
      <c r="Z51" s="1">
        <v>46.75</v>
      </c>
      <c r="AA51" s="1" t="s">
        <v>137</v>
      </c>
      <c r="AC51" s="20">
        <v>70.5</v>
      </c>
      <c r="AD51" s="1">
        <v>1.45</v>
      </c>
      <c r="AE51" s="1" t="s">
        <v>125</v>
      </c>
      <c r="AG51" s="20">
        <v>80.5</v>
      </c>
      <c r="AH51" s="1">
        <v>14.5</v>
      </c>
      <c r="AI51" s="1" t="s">
        <v>125</v>
      </c>
      <c r="AK51" s="20">
        <v>90.5</v>
      </c>
      <c r="AL51" s="1">
        <v>145</v>
      </c>
      <c r="AM51" s="1" t="s">
        <v>125</v>
      </c>
      <c r="AO51" s="4">
        <v>100.5</v>
      </c>
      <c r="AP51" s="1">
        <v>50950</v>
      </c>
      <c r="AQ51" s="1" t="s">
        <v>125</v>
      </c>
      <c r="AS51" s="4">
        <v>110.5</v>
      </c>
      <c r="AT51" s="1">
        <v>50950000</v>
      </c>
      <c r="AU51" s="1" t="s">
        <v>125</v>
      </c>
      <c r="AW51" s="4">
        <v>120.5</v>
      </c>
      <c r="AX51" s="1">
        <v>50950000000</v>
      </c>
      <c r="AY51" s="1" t="s">
        <v>125</v>
      </c>
      <c r="BA51" s="4">
        <v>130.5</v>
      </c>
      <c r="BB51" s="1">
        <v>50950000000000</v>
      </c>
      <c r="BC51" s="1" t="s">
        <v>125</v>
      </c>
      <c r="BE51" s="4">
        <v>140.5</v>
      </c>
      <c r="BF51" s="1">
        <v>5.095E+16</v>
      </c>
      <c r="BG51" s="1" t="s">
        <v>125</v>
      </c>
    </row>
    <row r="52" spans="1:59" x14ac:dyDescent="0.55000000000000004">
      <c r="A52" s="20">
        <v>0.51</v>
      </c>
      <c r="B52" s="1">
        <v>51</v>
      </c>
      <c r="C52" s="1" t="s">
        <v>131</v>
      </c>
      <c r="E52" s="4">
        <v>10.51</v>
      </c>
      <c r="F52" s="21">
        <v>4.0090000000001096</v>
      </c>
      <c r="G52" s="1" t="s">
        <v>129</v>
      </c>
      <c r="I52" s="20">
        <v>20.51</v>
      </c>
      <c r="J52" s="1">
        <v>4.0090000000001096</v>
      </c>
      <c r="K52" s="1" t="s">
        <v>134</v>
      </c>
      <c r="M52" s="20">
        <v>30.51</v>
      </c>
      <c r="N52" s="1">
        <v>2.173</v>
      </c>
      <c r="O52" s="1" t="s">
        <v>135</v>
      </c>
      <c r="Q52" s="20">
        <v>40.51</v>
      </c>
      <c r="R52" s="1">
        <v>1.306</v>
      </c>
      <c r="S52" s="1" t="s">
        <v>137</v>
      </c>
      <c r="U52" s="20">
        <v>50.51</v>
      </c>
      <c r="V52" s="1">
        <v>8.1729999999999805</v>
      </c>
      <c r="W52" s="1" t="s">
        <v>137</v>
      </c>
      <c r="Y52" s="20">
        <v>60.51</v>
      </c>
      <c r="Z52" s="1">
        <v>47.085000000000001</v>
      </c>
      <c r="AA52" s="1" t="s">
        <v>137</v>
      </c>
      <c r="AC52" s="20">
        <v>70.510000000000005</v>
      </c>
      <c r="AD52" s="1">
        <v>1.4589999999999901</v>
      </c>
      <c r="AE52" s="1" t="s">
        <v>125</v>
      </c>
      <c r="AG52" s="20">
        <v>80.510000000000005</v>
      </c>
      <c r="AH52" s="1">
        <v>14.59</v>
      </c>
      <c r="AI52" s="1" t="s">
        <v>125</v>
      </c>
      <c r="AK52" s="20">
        <v>90.51</v>
      </c>
      <c r="AL52" s="1">
        <v>145.9</v>
      </c>
      <c r="AM52" s="1" t="s">
        <v>125</v>
      </c>
      <c r="AO52" s="4">
        <v>100.51</v>
      </c>
      <c r="AP52" s="1">
        <v>51949</v>
      </c>
      <c r="AQ52" s="1" t="s">
        <v>125</v>
      </c>
      <c r="AS52" s="4">
        <v>110.51</v>
      </c>
      <c r="AT52" s="1">
        <v>51949000</v>
      </c>
      <c r="AU52" s="1" t="s">
        <v>125</v>
      </c>
      <c r="AW52" s="4">
        <v>120.51</v>
      </c>
      <c r="AX52" s="1">
        <v>51949000000</v>
      </c>
      <c r="AY52" s="1" t="s">
        <v>125</v>
      </c>
      <c r="BA52" s="4">
        <v>130.51</v>
      </c>
      <c r="BB52" s="1">
        <v>51949000000000</v>
      </c>
      <c r="BC52" s="1" t="s">
        <v>125</v>
      </c>
      <c r="BE52" s="4">
        <v>140.51</v>
      </c>
      <c r="BF52" s="1">
        <v>5.1949E+16</v>
      </c>
      <c r="BG52" s="1" t="s">
        <v>125</v>
      </c>
    </row>
    <row r="53" spans="1:59" x14ac:dyDescent="0.55000000000000004">
      <c r="A53" s="20">
        <v>0.52</v>
      </c>
      <c r="B53" s="1">
        <v>52</v>
      </c>
      <c r="C53" s="1" t="s">
        <v>131</v>
      </c>
      <c r="E53" s="4">
        <v>10.52</v>
      </c>
      <c r="F53" s="21">
        <v>4.0680000000001098</v>
      </c>
      <c r="G53" s="1" t="s">
        <v>129</v>
      </c>
      <c r="I53" s="20">
        <v>20.52</v>
      </c>
      <c r="J53" s="1">
        <v>4.0680000000001098</v>
      </c>
      <c r="K53" s="1" t="s">
        <v>134</v>
      </c>
      <c r="M53" s="20">
        <v>30.52</v>
      </c>
      <c r="N53" s="1">
        <v>2.1960000000000002</v>
      </c>
      <c r="O53" s="1" t="s">
        <v>135</v>
      </c>
      <c r="Q53" s="20">
        <v>40.520000000000003</v>
      </c>
      <c r="R53" s="1">
        <v>1.3120000000000001</v>
      </c>
      <c r="S53" s="1" t="s">
        <v>137</v>
      </c>
      <c r="U53" s="20">
        <v>50.52</v>
      </c>
      <c r="V53" s="1">
        <v>8.1959999999999802</v>
      </c>
      <c r="W53" s="1" t="s">
        <v>137</v>
      </c>
      <c r="Y53" s="20">
        <v>60.52</v>
      </c>
      <c r="Z53" s="1">
        <v>47.42</v>
      </c>
      <c r="AA53" s="1" t="s">
        <v>137</v>
      </c>
      <c r="AC53" s="20">
        <v>70.52</v>
      </c>
      <c r="AD53" s="1">
        <v>1.468</v>
      </c>
      <c r="AE53" s="1" t="s">
        <v>125</v>
      </c>
      <c r="AG53" s="20">
        <v>80.52</v>
      </c>
      <c r="AH53" s="1">
        <v>14.68</v>
      </c>
      <c r="AI53" s="1" t="s">
        <v>125</v>
      </c>
      <c r="AK53" s="20">
        <v>90.52</v>
      </c>
      <c r="AL53" s="1">
        <v>146.80000000000001</v>
      </c>
      <c r="AM53" s="1" t="s">
        <v>125</v>
      </c>
      <c r="AO53" s="4">
        <v>100.52</v>
      </c>
      <c r="AP53" s="1">
        <v>52948</v>
      </c>
      <c r="AQ53" s="1" t="s">
        <v>125</v>
      </c>
      <c r="AS53" s="4">
        <v>110.52</v>
      </c>
      <c r="AT53" s="1">
        <v>52948000</v>
      </c>
      <c r="AU53" s="1" t="s">
        <v>125</v>
      </c>
      <c r="AW53" s="4">
        <v>120.52</v>
      </c>
      <c r="AX53" s="1">
        <v>52948000000</v>
      </c>
      <c r="AY53" s="1" t="s">
        <v>125</v>
      </c>
      <c r="BA53" s="4">
        <v>130.52000000000001</v>
      </c>
      <c r="BB53" s="1">
        <v>52948000000000</v>
      </c>
      <c r="BC53" s="1" t="s">
        <v>125</v>
      </c>
      <c r="BE53" s="4">
        <v>140.52000000000001</v>
      </c>
      <c r="BF53" s="1">
        <v>5.2948E+16</v>
      </c>
      <c r="BG53" s="1" t="s">
        <v>125</v>
      </c>
    </row>
    <row r="54" spans="1:59" x14ac:dyDescent="0.55000000000000004">
      <c r="A54" s="20">
        <v>0.53</v>
      </c>
      <c r="B54" s="1">
        <v>53</v>
      </c>
      <c r="C54" s="1" t="s">
        <v>131</v>
      </c>
      <c r="E54" s="4">
        <v>10.53</v>
      </c>
      <c r="F54" s="21">
        <v>4.1270000000001099</v>
      </c>
      <c r="G54" s="1" t="s">
        <v>129</v>
      </c>
      <c r="I54" s="20">
        <v>20.53</v>
      </c>
      <c r="J54" s="1">
        <v>4.1270000000001099</v>
      </c>
      <c r="K54" s="1" t="s">
        <v>134</v>
      </c>
      <c r="M54" s="20">
        <v>30.53</v>
      </c>
      <c r="N54" s="1">
        <v>2.2189999999999999</v>
      </c>
      <c r="O54" s="1" t="s">
        <v>135</v>
      </c>
      <c r="Q54" s="20">
        <v>40.53</v>
      </c>
      <c r="R54" s="1">
        <v>1.3180000000000001</v>
      </c>
      <c r="S54" s="1" t="s">
        <v>137</v>
      </c>
      <c r="U54" s="20">
        <v>50.53</v>
      </c>
      <c r="V54" s="1">
        <v>8.2189999999999799</v>
      </c>
      <c r="W54" s="1" t="s">
        <v>137</v>
      </c>
      <c r="Y54" s="20">
        <v>60.53</v>
      </c>
      <c r="Z54" s="1">
        <v>47.755000000000003</v>
      </c>
      <c r="AA54" s="1" t="s">
        <v>137</v>
      </c>
      <c r="AC54" s="20">
        <v>70.53</v>
      </c>
      <c r="AD54" s="1">
        <v>1.4769999999999901</v>
      </c>
      <c r="AE54" s="1" t="s">
        <v>125</v>
      </c>
      <c r="AG54" s="20">
        <v>80.53</v>
      </c>
      <c r="AH54" s="1">
        <v>14.77</v>
      </c>
      <c r="AI54" s="1" t="s">
        <v>125</v>
      </c>
      <c r="AK54" s="20">
        <v>90.53</v>
      </c>
      <c r="AL54" s="1">
        <v>147.69999999999999</v>
      </c>
      <c r="AM54" s="1" t="s">
        <v>125</v>
      </c>
      <c r="AO54" s="4">
        <v>100.53</v>
      </c>
      <c r="AP54" s="1">
        <v>53947</v>
      </c>
      <c r="AQ54" s="1" t="s">
        <v>125</v>
      </c>
      <c r="AS54" s="4">
        <v>110.53</v>
      </c>
      <c r="AT54" s="1">
        <v>53947000</v>
      </c>
      <c r="AU54" s="1" t="s">
        <v>125</v>
      </c>
      <c r="AW54" s="4">
        <v>120.53</v>
      </c>
      <c r="AX54" s="1">
        <v>53947000000</v>
      </c>
      <c r="AY54" s="1" t="s">
        <v>125</v>
      </c>
      <c r="BA54" s="4">
        <v>130.53</v>
      </c>
      <c r="BB54" s="1">
        <v>53947000000000</v>
      </c>
      <c r="BC54" s="1" t="s">
        <v>125</v>
      </c>
      <c r="BE54" s="4">
        <v>140.53</v>
      </c>
      <c r="BF54" s="1">
        <v>5.3947E+16</v>
      </c>
      <c r="BG54" s="1" t="s">
        <v>125</v>
      </c>
    </row>
    <row r="55" spans="1:59" x14ac:dyDescent="0.55000000000000004">
      <c r="A55" s="20">
        <v>0.54</v>
      </c>
      <c r="B55" s="1">
        <v>54</v>
      </c>
      <c r="C55" s="1" t="s">
        <v>131</v>
      </c>
      <c r="E55" s="4">
        <v>10.54</v>
      </c>
      <c r="F55" s="21">
        <v>4.1860000000001101</v>
      </c>
      <c r="G55" s="1" t="s">
        <v>129</v>
      </c>
      <c r="I55" s="20">
        <v>20.54</v>
      </c>
      <c r="J55" s="1">
        <v>4.1860000000001101</v>
      </c>
      <c r="K55" s="1" t="s">
        <v>134</v>
      </c>
      <c r="M55" s="20">
        <v>30.54</v>
      </c>
      <c r="N55" s="1">
        <v>2.242</v>
      </c>
      <c r="O55" s="1" t="s">
        <v>135</v>
      </c>
      <c r="Q55" s="20">
        <v>40.54</v>
      </c>
      <c r="R55" s="1">
        <v>1.3240000000000001</v>
      </c>
      <c r="S55" s="1" t="s">
        <v>137</v>
      </c>
      <c r="U55" s="20">
        <v>50.54</v>
      </c>
      <c r="V55" s="1">
        <v>8.2419999999999796</v>
      </c>
      <c r="W55" s="1" t="s">
        <v>137</v>
      </c>
      <c r="Y55" s="20">
        <v>60.54</v>
      </c>
      <c r="Z55" s="1">
        <v>48.09</v>
      </c>
      <c r="AA55" s="1" t="s">
        <v>137</v>
      </c>
      <c r="AC55" s="20">
        <v>70.540000000000006</v>
      </c>
      <c r="AD55" s="1">
        <v>1.48599999999999</v>
      </c>
      <c r="AE55" s="1" t="s">
        <v>125</v>
      </c>
      <c r="AG55" s="20">
        <v>80.540000000000006</v>
      </c>
      <c r="AH55" s="1">
        <v>14.86</v>
      </c>
      <c r="AI55" s="1" t="s">
        <v>125</v>
      </c>
      <c r="AK55" s="20">
        <v>90.54</v>
      </c>
      <c r="AL55" s="1">
        <v>148.6</v>
      </c>
      <c r="AM55" s="1" t="s">
        <v>125</v>
      </c>
      <c r="AO55" s="4">
        <v>100.54</v>
      </c>
      <c r="AP55" s="1">
        <v>54946</v>
      </c>
      <c r="AQ55" s="1" t="s">
        <v>125</v>
      </c>
      <c r="AS55" s="4">
        <v>110.54</v>
      </c>
      <c r="AT55" s="1">
        <v>54946000</v>
      </c>
      <c r="AU55" s="1" t="s">
        <v>125</v>
      </c>
      <c r="AW55" s="4">
        <v>120.54</v>
      </c>
      <c r="AX55" s="1">
        <v>54946000000</v>
      </c>
      <c r="AY55" s="1" t="s">
        <v>125</v>
      </c>
      <c r="BA55" s="4">
        <v>130.54</v>
      </c>
      <c r="BB55" s="1">
        <v>54946000000000</v>
      </c>
      <c r="BC55" s="1" t="s">
        <v>125</v>
      </c>
      <c r="BE55" s="4">
        <v>140.54</v>
      </c>
      <c r="BF55" s="1">
        <v>5.4946E+16</v>
      </c>
      <c r="BG55" s="1" t="s">
        <v>125</v>
      </c>
    </row>
    <row r="56" spans="1:59" x14ac:dyDescent="0.55000000000000004">
      <c r="A56" s="20">
        <v>0.55000000000000004</v>
      </c>
      <c r="B56" s="1">
        <v>55</v>
      </c>
      <c r="C56" s="1" t="s">
        <v>131</v>
      </c>
      <c r="E56" s="4">
        <v>10.55</v>
      </c>
      <c r="F56" s="21">
        <v>4.2450000000001102</v>
      </c>
      <c r="G56" s="1" t="s">
        <v>129</v>
      </c>
      <c r="I56" s="20">
        <v>20.55</v>
      </c>
      <c r="J56" s="1">
        <v>4.2450000000001102</v>
      </c>
      <c r="K56" s="1" t="s">
        <v>134</v>
      </c>
      <c r="M56" s="20">
        <v>30.55</v>
      </c>
      <c r="N56" s="1">
        <v>2.2650000000000001</v>
      </c>
      <c r="O56" s="1" t="s">
        <v>135</v>
      </c>
      <c r="Q56" s="20">
        <v>40.549999999999997</v>
      </c>
      <c r="R56" s="1">
        <v>1.33</v>
      </c>
      <c r="S56" s="1" t="s">
        <v>137</v>
      </c>
      <c r="U56" s="20">
        <v>50.55</v>
      </c>
      <c r="V56" s="1">
        <v>8.2649999999999793</v>
      </c>
      <c r="W56" s="1" t="s">
        <v>137</v>
      </c>
      <c r="Y56" s="20">
        <v>60.55</v>
      </c>
      <c r="Z56" s="1">
        <v>48.424999999999997</v>
      </c>
      <c r="AA56" s="1" t="s">
        <v>137</v>
      </c>
      <c r="AC56" s="20">
        <v>70.55</v>
      </c>
      <c r="AD56" s="1">
        <v>1.4949999999999899</v>
      </c>
      <c r="AE56" s="1" t="s">
        <v>125</v>
      </c>
      <c r="AG56" s="20">
        <v>80.55</v>
      </c>
      <c r="AH56" s="1">
        <v>14.95</v>
      </c>
      <c r="AI56" s="1" t="s">
        <v>125</v>
      </c>
      <c r="AK56" s="20">
        <v>90.55</v>
      </c>
      <c r="AL56" s="1">
        <v>149.5</v>
      </c>
      <c r="AM56" s="1" t="s">
        <v>125</v>
      </c>
      <c r="AO56" s="4">
        <v>100.55</v>
      </c>
      <c r="AP56" s="1">
        <v>55945</v>
      </c>
      <c r="AQ56" s="1" t="s">
        <v>125</v>
      </c>
      <c r="AS56" s="4">
        <v>110.55</v>
      </c>
      <c r="AT56" s="1">
        <v>55945000</v>
      </c>
      <c r="AU56" s="1" t="s">
        <v>125</v>
      </c>
      <c r="AW56" s="4">
        <v>120.55</v>
      </c>
      <c r="AX56" s="1">
        <v>55945000000</v>
      </c>
      <c r="AY56" s="1" t="s">
        <v>125</v>
      </c>
      <c r="BA56" s="4">
        <v>130.55000000000001</v>
      </c>
      <c r="BB56" s="1">
        <v>55945000000000</v>
      </c>
      <c r="BC56" s="1" t="s">
        <v>125</v>
      </c>
      <c r="BE56" s="4">
        <v>140.55000000000001</v>
      </c>
      <c r="BF56" s="1">
        <v>5.5945E+16</v>
      </c>
      <c r="BG56" s="1" t="s">
        <v>125</v>
      </c>
    </row>
    <row r="57" spans="1:59" x14ac:dyDescent="0.55000000000000004">
      <c r="A57" s="20">
        <v>0.56000000000000005</v>
      </c>
      <c r="B57" s="1">
        <v>56</v>
      </c>
      <c r="C57" s="1" t="s">
        <v>131</v>
      </c>
      <c r="E57" s="4">
        <v>10.56</v>
      </c>
      <c r="F57" s="21">
        <v>4.3040000000000997</v>
      </c>
      <c r="G57" s="1" t="s">
        <v>129</v>
      </c>
      <c r="I57" s="20">
        <v>20.56</v>
      </c>
      <c r="J57" s="1">
        <v>4.3040000000000997</v>
      </c>
      <c r="K57" s="1" t="s">
        <v>134</v>
      </c>
      <c r="M57" s="20">
        <v>30.56</v>
      </c>
      <c r="N57" s="1">
        <v>2.28799999999999</v>
      </c>
      <c r="O57" s="1" t="s">
        <v>135</v>
      </c>
      <c r="Q57" s="20">
        <v>40.56</v>
      </c>
      <c r="R57" s="1">
        <v>1.3360000000000001</v>
      </c>
      <c r="S57" s="1" t="s">
        <v>137</v>
      </c>
      <c r="U57" s="20">
        <v>50.56</v>
      </c>
      <c r="V57" s="1">
        <v>8.2879999999999807</v>
      </c>
      <c r="W57" s="1" t="s">
        <v>137</v>
      </c>
      <c r="Y57" s="20">
        <v>60.56</v>
      </c>
      <c r="Z57" s="1">
        <v>48.76</v>
      </c>
      <c r="AA57" s="1" t="s">
        <v>137</v>
      </c>
      <c r="AC57" s="20">
        <v>70.56</v>
      </c>
      <c r="AD57" s="1">
        <v>1.50399999999999</v>
      </c>
      <c r="AE57" s="1" t="s">
        <v>125</v>
      </c>
      <c r="AG57" s="20">
        <v>80.56</v>
      </c>
      <c r="AH57" s="1">
        <v>15.04</v>
      </c>
      <c r="AI57" s="1" t="s">
        <v>125</v>
      </c>
      <c r="AK57" s="20">
        <v>90.56</v>
      </c>
      <c r="AL57" s="1">
        <v>150.4</v>
      </c>
      <c r="AM57" s="1" t="s">
        <v>125</v>
      </c>
      <c r="AO57" s="4">
        <v>100.56</v>
      </c>
      <c r="AP57" s="1">
        <v>56944</v>
      </c>
      <c r="AQ57" s="1" t="s">
        <v>125</v>
      </c>
      <c r="AS57" s="4">
        <v>110.56</v>
      </c>
      <c r="AT57" s="1">
        <v>56944000</v>
      </c>
      <c r="AU57" s="1" t="s">
        <v>125</v>
      </c>
      <c r="AW57" s="4">
        <v>120.56</v>
      </c>
      <c r="AX57" s="1">
        <v>56944000000</v>
      </c>
      <c r="AY57" s="1" t="s">
        <v>125</v>
      </c>
      <c r="BA57" s="4">
        <v>130.56</v>
      </c>
      <c r="BB57" s="1">
        <v>56944000000000</v>
      </c>
      <c r="BC57" s="1" t="s">
        <v>125</v>
      </c>
      <c r="BE57" s="4">
        <v>140.56</v>
      </c>
      <c r="BF57" s="1">
        <v>5.6944E+16</v>
      </c>
      <c r="BG57" s="1" t="s">
        <v>125</v>
      </c>
    </row>
    <row r="58" spans="1:59" x14ac:dyDescent="0.55000000000000004">
      <c r="A58" s="20">
        <v>0.56999999999999995</v>
      </c>
      <c r="B58" s="1">
        <v>57</v>
      </c>
      <c r="C58" s="1" t="s">
        <v>131</v>
      </c>
      <c r="E58" s="4">
        <v>10.57</v>
      </c>
      <c r="F58" s="21">
        <v>4.3630000000000999</v>
      </c>
      <c r="G58" s="1" t="s">
        <v>129</v>
      </c>
      <c r="I58" s="20">
        <v>20.57</v>
      </c>
      <c r="J58" s="1">
        <v>4.3630000000000999</v>
      </c>
      <c r="K58" s="1" t="s">
        <v>134</v>
      </c>
      <c r="M58" s="20">
        <v>30.57</v>
      </c>
      <c r="N58" s="1">
        <v>2.3109999999999902</v>
      </c>
      <c r="O58" s="1" t="s">
        <v>135</v>
      </c>
      <c r="Q58" s="20">
        <v>40.57</v>
      </c>
      <c r="R58" s="1">
        <v>1.3420000000000001</v>
      </c>
      <c r="S58" s="1" t="s">
        <v>137</v>
      </c>
      <c r="U58" s="20">
        <v>50.57</v>
      </c>
      <c r="V58" s="1">
        <v>8.3109999999999804</v>
      </c>
      <c r="W58" s="1" t="s">
        <v>137</v>
      </c>
      <c r="Y58" s="20">
        <v>60.57</v>
      </c>
      <c r="Z58" s="1">
        <v>49.094999999999999</v>
      </c>
      <c r="AA58" s="1" t="s">
        <v>137</v>
      </c>
      <c r="AC58" s="20">
        <v>70.569999999999993</v>
      </c>
      <c r="AD58" s="1">
        <v>1.5129999999999899</v>
      </c>
      <c r="AE58" s="1" t="s">
        <v>125</v>
      </c>
      <c r="AG58" s="20">
        <v>80.569999999999993</v>
      </c>
      <c r="AH58" s="1">
        <v>15.13</v>
      </c>
      <c r="AI58" s="1" t="s">
        <v>125</v>
      </c>
      <c r="AK58" s="20">
        <v>90.57</v>
      </c>
      <c r="AL58" s="1">
        <v>151.30000000000001</v>
      </c>
      <c r="AM58" s="1" t="s">
        <v>125</v>
      </c>
      <c r="AO58" s="4">
        <v>100.57</v>
      </c>
      <c r="AP58" s="1">
        <v>57943</v>
      </c>
      <c r="AQ58" s="1" t="s">
        <v>125</v>
      </c>
      <c r="AS58" s="4">
        <v>110.57</v>
      </c>
      <c r="AT58" s="1">
        <v>57943000</v>
      </c>
      <c r="AU58" s="1" t="s">
        <v>125</v>
      </c>
      <c r="AW58" s="4">
        <v>120.57</v>
      </c>
      <c r="AX58" s="1">
        <v>57943000000</v>
      </c>
      <c r="AY58" s="1" t="s">
        <v>125</v>
      </c>
      <c r="BA58" s="4">
        <v>130.57</v>
      </c>
      <c r="BB58" s="1">
        <v>57943000000000</v>
      </c>
      <c r="BC58" s="1" t="s">
        <v>125</v>
      </c>
      <c r="BE58" s="4">
        <v>140.57</v>
      </c>
      <c r="BF58" s="1">
        <v>5.7943E+16</v>
      </c>
      <c r="BG58" s="1" t="s">
        <v>125</v>
      </c>
    </row>
    <row r="59" spans="1:59" x14ac:dyDescent="0.55000000000000004">
      <c r="A59" s="20">
        <v>0.57999999999999996</v>
      </c>
      <c r="B59" s="1">
        <v>58</v>
      </c>
      <c r="C59" s="1" t="s">
        <v>131</v>
      </c>
      <c r="E59" s="4">
        <v>10.58</v>
      </c>
      <c r="F59" s="21">
        <v>4.4220000000001001</v>
      </c>
      <c r="G59" s="1" t="s">
        <v>129</v>
      </c>
      <c r="I59" s="20">
        <v>20.58</v>
      </c>
      <c r="J59" s="1">
        <v>4.4220000000001001</v>
      </c>
      <c r="K59" s="1" t="s">
        <v>134</v>
      </c>
      <c r="M59" s="20">
        <v>30.58</v>
      </c>
      <c r="N59" s="1">
        <v>2.3339999999999899</v>
      </c>
      <c r="O59" s="1" t="s">
        <v>135</v>
      </c>
      <c r="Q59" s="20">
        <v>40.58</v>
      </c>
      <c r="R59" s="1">
        <v>1.3480000000000001</v>
      </c>
      <c r="S59" s="1" t="s">
        <v>137</v>
      </c>
      <c r="U59" s="20">
        <v>50.58</v>
      </c>
      <c r="V59" s="1">
        <v>8.3339999999999801</v>
      </c>
      <c r="W59" s="1" t="s">
        <v>137</v>
      </c>
      <c r="Y59" s="20">
        <v>60.58</v>
      </c>
      <c r="Z59" s="1">
        <v>49.43</v>
      </c>
      <c r="AA59" s="1" t="s">
        <v>137</v>
      </c>
      <c r="AC59" s="20">
        <v>70.58</v>
      </c>
      <c r="AD59" s="1">
        <v>1.52199999999999</v>
      </c>
      <c r="AE59" s="1" t="s">
        <v>125</v>
      </c>
      <c r="AG59" s="20">
        <v>80.58</v>
      </c>
      <c r="AH59" s="1">
        <v>15.22</v>
      </c>
      <c r="AI59" s="1" t="s">
        <v>125</v>
      </c>
      <c r="AK59" s="20">
        <v>90.58</v>
      </c>
      <c r="AL59" s="1">
        <v>152.19999999999999</v>
      </c>
      <c r="AM59" s="1" t="s">
        <v>125</v>
      </c>
      <c r="AO59" s="4">
        <v>100.58</v>
      </c>
      <c r="AP59" s="1">
        <v>58942</v>
      </c>
      <c r="AQ59" s="1" t="s">
        <v>125</v>
      </c>
      <c r="AS59" s="4">
        <v>110.58</v>
      </c>
      <c r="AT59" s="1">
        <v>58942000</v>
      </c>
      <c r="AU59" s="1" t="s">
        <v>125</v>
      </c>
      <c r="AW59" s="4">
        <v>120.58</v>
      </c>
      <c r="AX59" s="1">
        <v>58942000000</v>
      </c>
      <c r="AY59" s="1" t="s">
        <v>125</v>
      </c>
      <c r="BA59" s="4">
        <v>130.58000000000001</v>
      </c>
      <c r="BB59" s="1">
        <v>58942000000000</v>
      </c>
      <c r="BC59" s="1" t="s">
        <v>125</v>
      </c>
      <c r="BE59" s="4">
        <v>140.58000000000001</v>
      </c>
      <c r="BF59" s="1">
        <v>5.8942E+16</v>
      </c>
      <c r="BG59" s="1" t="s">
        <v>125</v>
      </c>
    </row>
    <row r="60" spans="1:59" x14ac:dyDescent="0.55000000000000004">
      <c r="A60" s="20">
        <v>0.59</v>
      </c>
      <c r="B60" s="1">
        <v>59</v>
      </c>
      <c r="C60" s="1" t="s">
        <v>131</v>
      </c>
      <c r="E60" s="4">
        <v>10.59</v>
      </c>
      <c r="F60" s="21">
        <v>4.4810000000001002</v>
      </c>
      <c r="G60" s="1" t="s">
        <v>129</v>
      </c>
      <c r="I60" s="20">
        <v>20.59</v>
      </c>
      <c r="J60" s="1">
        <v>4.4810000000001002</v>
      </c>
      <c r="K60" s="1" t="s">
        <v>134</v>
      </c>
      <c r="M60" s="20">
        <v>30.59</v>
      </c>
      <c r="N60" s="1">
        <v>2.35699999999999</v>
      </c>
      <c r="O60" s="1" t="s">
        <v>135</v>
      </c>
      <c r="Q60" s="20">
        <v>40.590000000000003</v>
      </c>
      <c r="R60" s="1">
        <v>1.3540000000000001</v>
      </c>
      <c r="S60" s="1" t="s">
        <v>137</v>
      </c>
      <c r="U60" s="20">
        <v>50.59</v>
      </c>
      <c r="V60" s="1">
        <v>8.3569999999999798</v>
      </c>
      <c r="W60" s="1" t="s">
        <v>137</v>
      </c>
      <c r="Y60" s="20">
        <v>60.59</v>
      </c>
      <c r="Z60" s="1">
        <v>49.7650000000001</v>
      </c>
      <c r="AA60" s="1" t="s">
        <v>137</v>
      </c>
      <c r="AC60" s="20">
        <v>70.59</v>
      </c>
      <c r="AD60" s="1">
        <v>1.5309999999999899</v>
      </c>
      <c r="AE60" s="1" t="s">
        <v>125</v>
      </c>
      <c r="AG60" s="20">
        <v>80.59</v>
      </c>
      <c r="AH60" s="1">
        <v>15.31</v>
      </c>
      <c r="AI60" s="1" t="s">
        <v>125</v>
      </c>
      <c r="AK60" s="20">
        <v>90.59</v>
      </c>
      <c r="AL60" s="1">
        <v>153.1</v>
      </c>
      <c r="AM60" s="1" t="s">
        <v>125</v>
      </c>
      <c r="AO60" s="4">
        <v>100.59</v>
      </c>
      <c r="AP60" s="1">
        <v>59941</v>
      </c>
      <c r="AQ60" s="1" t="s">
        <v>125</v>
      </c>
      <c r="AS60" s="4">
        <v>110.59</v>
      </c>
      <c r="AT60" s="1">
        <v>59941000</v>
      </c>
      <c r="AU60" s="1" t="s">
        <v>125</v>
      </c>
      <c r="AW60" s="4">
        <v>120.59</v>
      </c>
      <c r="AX60" s="1">
        <v>59941000000</v>
      </c>
      <c r="AY60" s="1" t="s">
        <v>125</v>
      </c>
      <c r="BA60" s="4">
        <v>130.59</v>
      </c>
      <c r="BB60" s="1">
        <v>59941000000000</v>
      </c>
      <c r="BC60" s="1" t="s">
        <v>125</v>
      </c>
      <c r="BE60" s="4">
        <v>140.59</v>
      </c>
      <c r="BF60" s="1">
        <v>5.9941E+16</v>
      </c>
      <c r="BG60" s="1" t="s">
        <v>125</v>
      </c>
    </row>
    <row r="61" spans="1:59" x14ac:dyDescent="0.55000000000000004">
      <c r="A61" s="20">
        <v>0.6</v>
      </c>
      <c r="B61" s="1">
        <v>60</v>
      </c>
      <c r="C61" s="1" t="s">
        <v>131</v>
      </c>
      <c r="E61" s="4">
        <v>10.6</v>
      </c>
      <c r="F61" s="21">
        <v>4.5400000000001004</v>
      </c>
      <c r="G61" s="1" t="s">
        <v>129</v>
      </c>
      <c r="I61" s="20">
        <v>20.6</v>
      </c>
      <c r="J61" s="1">
        <v>4.5400000000001004</v>
      </c>
      <c r="K61" s="1" t="s">
        <v>134</v>
      </c>
      <c r="M61" s="20">
        <v>30.6</v>
      </c>
      <c r="N61" s="1">
        <v>2.3799999999999901</v>
      </c>
      <c r="O61" s="1" t="s">
        <v>135</v>
      </c>
      <c r="Q61" s="20">
        <v>40.6</v>
      </c>
      <c r="R61" s="1">
        <v>1.36</v>
      </c>
      <c r="S61" s="1" t="s">
        <v>137</v>
      </c>
      <c r="U61" s="20">
        <v>50.6</v>
      </c>
      <c r="V61" s="1">
        <v>8.3799999999999795</v>
      </c>
      <c r="W61" s="1" t="s">
        <v>137</v>
      </c>
      <c r="Y61" s="20">
        <v>60.6</v>
      </c>
      <c r="Z61" s="1">
        <v>50.100000000000101</v>
      </c>
      <c r="AA61" s="1" t="s">
        <v>137</v>
      </c>
      <c r="AC61" s="20">
        <v>70.599999999999994</v>
      </c>
      <c r="AD61" s="1">
        <v>1.53999999999999</v>
      </c>
      <c r="AE61" s="1" t="s">
        <v>125</v>
      </c>
      <c r="AG61" s="20">
        <v>80.599999999999994</v>
      </c>
      <c r="AH61" s="1">
        <v>15.4</v>
      </c>
      <c r="AI61" s="1" t="s">
        <v>125</v>
      </c>
      <c r="AK61" s="20">
        <v>90.6</v>
      </c>
      <c r="AL61" s="1">
        <v>154</v>
      </c>
      <c r="AM61" s="1" t="s">
        <v>125</v>
      </c>
      <c r="AO61" s="4">
        <v>100.6</v>
      </c>
      <c r="AP61" s="1">
        <v>60940</v>
      </c>
      <c r="AQ61" s="1" t="s">
        <v>125</v>
      </c>
      <c r="AS61" s="4">
        <v>110.6</v>
      </c>
      <c r="AT61" s="1">
        <v>60940000</v>
      </c>
      <c r="AU61" s="1" t="s">
        <v>125</v>
      </c>
      <c r="AW61" s="4">
        <v>120.6</v>
      </c>
      <c r="AX61" s="1">
        <v>60940000000</v>
      </c>
      <c r="AY61" s="1" t="s">
        <v>125</v>
      </c>
      <c r="BA61" s="4">
        <v>130.6</v>
      </c>
      <c r="BB61" s="1">
        <v>60940000000000</v>
      </c>
      <c r="BC61" s="1" t="s">
        <v>125</v>
      </c>
      <c r="BE61" s="4">
        <v>140.6</v>
      </c>
      <c r="BF61" s="1">
        <v>6.094E+16</v>
      </c>
      <c r="BG61" s="1" t="s">
        <v>125</v>
      </c>
    </row>
    <row r="62" spans="1:59" x14ac:dyDescent="0.55000000000000004">
      <c r="A62" s="20">
        <v>0.61</v>
      </c>
      <c r="B62" s="1">
        <v>61</v>
      </c>
      <c r="C62" s="1" t="s">
        <v>131</v>
      </c>
      <c r="E62" s="4">
        <v>10.61</v>
      </c>
      <c r="F62" s="21">
        <v>4.5990000000000997</v>
      </c>
      <c r="G62" s="1" t="s">
        <v>129</v>
      </c>
      <c r="I62" s="20">
        <v>20.61</v>
      </c>
      <c r="J62" s="1">
        <v>4.5990000000000997</v>
      </c>
      <c r="K62" s="1" t="s">
        <v>134</v>
      </c>
      <c r="M62" s="20">
        <v>30.61</v>
      </c>
      <c r="N62" s="1">
        <v>2.4029999999999898</v>
      </c>
      <c r="O62" s="1" t="s">
        <v>135</v>
      </c>
      <c r="Q62" s="20">
        <v>40.61</v>
      </c>
      <c r="R62" s="1">
        <v>1.3660000000000001</v>
      </c>
      <c r="S62" s="1" t="s">
        <v>137</v>
      </c>
      <c r="U62" s="20">
        <v>50.61</v>
      </c>
      <c r="V62" s="1">
        <v>8.4029999999999792</v>
      </c>
      <c r="W62" s="1" t="s">
        <v>137</v>
      </c>
      <c r="Y62" s="20">
        <v>60.61</v>
      </c>
      <c r="Z62" s="1">
        <v>50.435000000000102</v>
      </c>
      <c r="AA62" s="1" t="s">
        <v>137</v>
      </c>
      <c r="AC62" s="20">
        <v>70.61</v>
      </c>
      <c r="AD62" s="1">
        <v>1.5489999999999899</v>
      </c>
      <c r="AE62" s="1" t="s">
        <v>125</v>
      </c>
      <c r="AG62" s="20">
        <v>80.61</v>
      </c>
      <c r="AH62" s="1">
        <v>15.49</v>
      </c>
      <c r="AI62" s="1" t="s">
        <v>125</v>
      </c>
      <c r="AK62" s="20">
        <v>90.61</v>
      </c>
      <c r="AL62" s="1">
        <v>154.9</v>
      </c>
      <c r="AM62" s="1" t="s">
        <v>125</v>
      </c>
      <c r="AO62" s="4">
        <v>100.61</v>
      </c>
      <c r="AP62" s="1">
        <v>61939</v>
      </c>
      <c r="AQ62" s="1" t="s">
        <v>125</v>
      </c>
      <c r="AS62" s="4">
        <v>110.61</v>
      </c>
      <c r="AT62" s="1">
        <v>61939000</v>
      </c>
      <c r="AU62" s="1" t="s">
        <v>125</v>
      </c>
      <c r="AW62" s="4">
        <v>120.61</v>
      </c>
      <c r="AX62" s="1">
        <v>61939000000</v>
      </c>
      <c r="AY62" s="1" t="s">
        <v>125</v>
      </c>
      <c r="BA62" s="4">
        <v>130.61000000000001</v>
      </c>
      <c r="BB62" s="1">
        <v>61939000000000</v>
      </c>
      <c r="BC62" s="1" t="s">
        <v>125</v>
      </c>
      <c r="BE62" s="4">
        <v>140.61000000000001</v>
      </c>
      <c r="BF62" s="1">
        <v>6.1939E+16</v>
      </c>
      <c r="BG62" s="1" t="s">
        <v>125</v>
      </c>
    </row>
    <row r="63" spans="1:59" x14ac:dyDescent="0.55000000000000004">
      <c r="A63" s="20">
        <v>0.62</v>
      </c>
      <c r="B63" s="1">
        <v>62</v>
      </c>
      <c r="C63" s="1" t="s">
        <v>131</v>
      </c>
      <c r="E63" s="4">
        <v>10.62</v>
      </c>
      <c r="F63" s="21">
        <v>4.6580000000000998</v>
      </c>
      <c r="G63" s="1" t="s">
        <v>129</v>
      </c>
      <c r="I63" s="20">
        <v>20.62</v>
      </c>
      <c r="J63" s="1">
        <v>4.6580000000000998</v>
      </c>
      <c r="K63" s="1" t="s">
        <v>134</v>
      </c>
      <c r="M63" s="20">
        <v>30.62</v>
      </c>
      <c r="N63" s="1">
        <v>2.4259999999999899</v>
      </c>
      <c r="O63" s="1" t="s">
        <v>135</v>
      </c>
      <c r="Q63" s="20">
        <v>40.619999999999997</v>
      </c>
      <c r="R63" s="1">
        <v>1.3720000000000001</v>
      </c>
      <c r="S63" s="1" t="s">
        <v>137</v>
      </c>
      <c r="U63" s="20">
        <v>50.62</v>
      </c>
      <c r="V63" s="1">
        <v>8.4259999999999806</v>
      </c>
      <c r="W63" s="1" t="s">
        <v>137</v>
      </c>
      <c r="Y63" s="20">
        <v>60.62</v>
      </c>
      <c r="Z63" s="1">
        <v>50.770000000000103</v>
      </c>
      <c r="AA63" s="1" t="s">
        <v>137</v>
      </c>
      <c r="AC63" s="20">
        <v>70.62</v>
      </c>
      <c r="AD63" s="1">
        <v>1.5579999999999901</v>
      </c>
      <c r="AE63" s="1" t="s">
        <v>125</v>
      </c>
      <c r="AG63" s="20">
        <v>80.62</v>
      </c>
      <c r="AH63" s="1">
        <v>15.58</v>
      </c>
      <c r="AI63" s="1" t="s">
        <v>125</v>
      </c>
      <c r="AK63" s="20">
        <v>90.62</v>
      </c>
      <c r="AL63" s="1">
        <v>155.80000000000001</v>
      </c>
      <c r="AM63" s="1" t="s">
        <v>125</v>
      </c>
      <c r="AO63" s="4">
        <v>100.62</v>
      </c>
      <c r="AP63" s="1">
        <v>62938</v>
      </c>
      <c r="AQ63" s="1" t="s">
        <v>125</v>
      </c>
      <c r="AS63" s="4">
        <v>110.62</v>
      </c>
      <c r="AT63" s="1">
        <v>62938000</v>
      </c>
      <c r="AU63" s="1" t="s">
        <v>125</v>
      </c>
      <c r="AW63" s="4">
        <v>120.62</v>
      </c>
      <c r="AX63" s="1">
        <v>62938000000</v>
      </c>
      <c r="AY63" s="1" t="s">
        <v>125</v>
      </c>
      <c r="BA63" s="4">
        <v>130.62</v>
      </c>
      <c r="BB63" s="1">
        <v>62938000000000</v>
      </c>
      <c r="BC63" s="1" t="s">
        <v>125</v>
      </c>
      <c r="BE63" s="4">
        <v>140.62</v>
      </c>
      <c r="BF63" s="1">
        <v>6.2938E+16</v>
      </c>
      <c r="BG63" s="1" t="s">
        <v>125</v>
      </c>
    </row>
    <row r="64" spans="1:59" x14ac:dyDescent="0.55000000000000004">
      <c r="A64" s="20">
        <v>0.63</v>
      </c>
      <c r="B64" s="1">
        <v>63</v>
      </c>
      <c r="C64" s="1" t="s">
        <v>131</v>
      </c>
      <c r="E64" s="4">
        <v>10.63</v>
      </c>
      <c r="F64" s="21">
        <v>4.7170000000001</v>
      </c>
      <c r="G64" s="1" t="s">
        <v>129</v>
      </c>
      <c r="I64" s="20">
        <v>20.63</v>
      </c>
      <c r="J64" s="1">
        <v>4.7170000000001</v>
      </c>
      <c r="K64" s="1" t="s">
        <v>134</v>
      </c>
      <c r="M64" s="20">
        <v>30.63</v>
      </c>
      <c r="N64" s="1">
        <v>2.4489999999999901</v>
      </c>
      <c r="O64" s="1" t="s">
        <v>135</v>
      </c>
      <c r="Q64" s="20">
        <v>40.630000000000003</v>
      </c>
      <c r="R64" s="1">
        <v>1.3779999999999999</v>
      </c>
      <c r="S64" s="1" t="s">
        <v>137</v>
      </c>
      <c r="U64" s="20">
        <v>50.63</v>
      </c>
      <c r="V64" s="1">
        <v>8.4489999999999803</v>
      </c>
      <c r="W64" s="1" t="s">
        <v>137</v>
      </c>
      <c r="Y64" s="20">
        <v>60.63</v>
      </c>
      <c r="Z64" s="1">
        <v>51.105000000000103</v>
      </c>
      <c r="AA64" s="1" t="s">
        <v>137</v>
      </c>
      <c r="AC64" s="20">
        <v>70.63</v>
      </c>
      <c r="AD64" s="1">
        <v>1.56699999999999</v>
      </c>
      <c r="AE64" s="1" t="s">
        <v>125</v>
      </c>
      <c r="AG64" s="20">
        <v>80.63</v>
      </c>
      <c r="AH64" s="1">
        <v>15.67</v>
      </c>
      <c r="AI64" s="1" t="s">
        <v>125</v>
      </c>
      <c r="AK64" s="20">
        <v>90.63</v>
      </c>
      <c r="AL64" s="1">
        <v>156.69999999999999</v>
      </c>
      <c r="AM64" s="1" t="s">
        <v>125</v>
      </c>
      <c r="AO64" s="4">
        <v>100.63</v>
      </c>
      <c r="AP64" s="1">
        <v>63937</v>
      </c>
      <c r="AQ64" s="1" t="s">
        <v>125</v>
      </c>
      <c r="AS64" s="4">
        <v>110.63</v>
      </c>
      <c r="AT64" s="1">
        <v>63937000</v>
      </c>
      <c r="AU64" s="1" t="s">
        <v>125</v>
      </c>
      <c r="AW64" s="4">
        <v>120.63</v>
      </c>
      <c r="AX64" s="1">
        <v>63937000000</v>
      </c>
      <c r="AY64" s="1" t="s">
        <v>125</v>
      </c>
      <c r="BA64" s="4">
        <v>130.63</v>
      </c>
      <c r="BB64" s="1">
        <v>63937000000000</v>
      </c>
      <c r="BC64" s="1" t="s">
        <v>125</v>
      </c>
      <c r="BE64" s="4">
        <v>140.63</v>
      </c>
      <c r="BF64" s="1">
        <v>6.3937E+16</v>
      </c>
      <c r="BG64" s="1" t="s">
        <v>125</v>
      </c>
    </row>
    <row r="65" spans="1:59" x14ac:dyDescent="0.55000000000000004">
      <c r="A65" s="20">
        <v>0.64</v>
      </c>
      <c r="B65" s="1">
        <v>64</v>
      </c>
      <c r="C65" s="1" t="s">
        <v>131</v>
      </c>
      <c r="E65" s="4">
        <v>10.64</v>
      </c>
      <c r="F65" s="21">
        <v>4.7760000000001002</v>
      </c>
      <c r="G65" s="1" t="s">
        <v>129</v>
      </c>
      <c r="I65" s="20">
        <v>20.64</v>
      </c>
      <c r="J65" s="1">
        <v>4.7760000000001002</v>
      </c>
      <c r="K65" s="1" t="s">
        <v>134</v>
      </c>
      <c r="M65" s="20">
        <v>30.64</v>
      </c>
      <c r="N65" s="1">
        <v>2.4719999999999902</v>
      </c>
      <c r="O65" s="1" t="s">
        <v>135</v>
      </c>
      <c r="Q65" s="20">
        <v>40.64</v>
      </c>
      <c r="R65" s="1">
        <v>1.3839999999999999</v>
      </c>
      <c r="S65" s="1" t="s">
        <v>137</v>
      </c>
      <c r="U65" s="20">
        <v>50.64</v>
      </c>
      <c r="V65" s="1">
        <v>8.47199999999998</v>
      </c>
      <c r="W65" s="1" t="s">
        <v>137</v>
      </c>
      <c r="Y65" s="20">
        <v>60.64</v>
      </c>
      <c r="Z65" s="1">
        <v>51.440000000000097</v>
      </c>
      <c r="AA65" s="1" t="s">
        <v>137</v>
      </c>
      <c r="AC65" s="20">
        <v>70.64</v>
      </c>
      <c r="AD65" s="1">
        <v>1.5759999999999901</v>
      </c>
      <c r="AE65" s="1" t="s">
        <v>125</v>
      </c>
      <c r="AG65" s="20">
        <v>80.64</v>
      </c>
      <c r="AH65" s="1">
        <v>15.76</v>
      </c>
      <c r="AI65" s="1" t="s">
        <v>125</v>
      </c>
      <c r="AK65" s="20">
        <v>90.64</v>
      </c>
      <c r="AL65" s="1">
        <v>157.6</v>
      </c>
      <c r="AM65" s="1" t="s">
        <v>125</v>
      </c>
      <c r="AO65" s="4">
        <v>100.64</v>
      </c>
      <c r="AP65" s="1">
        <v>64936</v>
      </c>
      <c r="AQ65" s="1" t="s">
        <v>125</v>
      </c>
      <c r="AS65" s="4">
        <v>110.64</v>
      </c>
      <c r="AT65" s="1">
        <v>64936000</v>
      </c>
      <c r="AU65" s="1" t="s">
        <v>125</v>
      </c>
      <c r="AW65" s="4">
        <v>120.64</v>
      </c>
      <c r="AX65" s="1">
        <v>64936000000</v>
      </c>
      <c r="AY65" s="1" t="s">
        <v>125</v>
      </c>
      <c r="BA65" s="4">
        <v>130.63999999999999</v>
      </c>
      <c r="BB65" s="1">
        <v>64936000000000</v>
      </c>
      <c r="BC65" s="1" t="s">
        <v>125</v>
      </c>
      <c r="BE65" s="4">
        <v>140.63999999999999</v>
      </c>
      <c r="BF65" s="1">
        <v>6.4936E+16</v>
      </c>
      <c r="BG65" s="1" t="s">
        <v>125</v>
      </c>
    </row>
    <row r="66" spans="1:59" x14ac:dyDescent="0.55000000000000004">
      <c r="A66" s="20">
        <v>0.65</v>
      </c>
      <c r="B66" s="1">
        <v>65</v>
      </c>
      <c r="C66" s="1" t="s">
        <v>131</v>
      </c>
      <c r="E66" s="4">
        <v>10.65</v>
      </c>
      <c r="F66" s="21">
        <v>4.8350000000001003</v>
      </c>
      <c r="G66" s="1" t="s">
        <v>129</v>
      </c>
      <c r="I66" s="20">
        <v>20.65</v>
      </c>
      <c r="J66" s="1">
        <v>4.8350000000001003</v>
      </c>
      <c r="K66" s="1" t="s">
        <v>134</v>
      </c>
      <c r="M66" s="20">
        <v>30.65</v>
      </c>
      <c r="N66" s="1">
        <v>2.4949999999999899</v>
      </c>
      <c r="O66" s="1" t="s">
        <v>135</v>
      </c>
      <c r="Q66" s="20">
        <v>40.65</v>
      </c>
      <c r="R66" s="1">
        <v>1.39</v>
      </c>
      <c r="S66" s="1" t="s">
        <v>137</v>
      </c>
      <c r="U66" s="20">
        <v>50.65</v>
      </c>
      <c r="V66" s="1">
        <v>8.4949999999999797</v>
      </c>
      <c r="W66" s="1" t="s">
        <v>137</v>
      </c>
      <c r="Y66" s="20">
        <v>60.65</v>
      </c>
      <c r="Z66" s="1">
        <v>51.775000000000098</v>
      </c>
      <c r="AA66" s="1" t="s">
        <v>137</v>
      </c>
      <c r="AC66" s="20">
        <v>70.650000000000006</v>
      </c>
      <c r="AD66" s="1">
        <v>1.58499999999999</v>
      </c>
      <c r="AE66" s="1" t="s">
        <v>125</v>
      </c>
      <c r="AG66" s="20">
        <v>80.650000000000006</v>
      </c>
      <c r="AH66" s="1">
        <v>15.85</v>
      </c>
      <c r="AI66" s="1" t="s">
        <v>125</v>
      </c>
      <c r="AK66" s="20">
        <v>90.65</v>
      </c>
      <c r="AL66" s="1">
        <v>158.5</v>
      </c>
      <c r="AM66" s="1" t="s">
        <v>125</v>
      </c>
      <c r="AO66" s="4">
        <v>100.65</v>
      </c>
      <c r="AP66" s="1">
        <v>65935</v>
      </c>
      <c r="AQ66" s="1" t="s">
        <v>125</v>
      </c>
      <c r="AS66" s="4">
        <v>110.65</v>
      </c>
      <c r="AT66" s="1">
        <v>65935000</v>
      </c>
      <c r="AU66" s="1" t="s">
        <v>125</v>
      </c>
      <c r="AW66" s="4">
        <v>120.65</v>
      </c>
      <c r="AX66" s="1">
        <v>65935000000</v>
      </c>
      <c r="AY66" s="1" t="s">
        <v>125</v>
      </c>
      <c r="BA66" s="4">
        <v>130.65</v>
      </c>
      <c r="BB66" s="1">
        <v>65935000000000</v>
      </c>
      <c r="BC66" s="1" t="s">
        <v>125</v>
      </c>
      <c r="BE66" s="4">
        <v>140.65</v>
      </c>
      <c r="BF66" s="1">
        <v>6.5935E+16</v>
      </c>
      <c r="BG66" s="1" t="s">
        <v>125</v>
      </c>
    </row>
    <row r="67" spans="1:59" x14ac:dyDescent="0.55000000000000004">
      <c r="A67" s="20">
        <v>0.66</v>
      </c>
      <c r="B67" s="1">
        <v>66</v>
      </c>
      <c r="C67" s="1" t="s">
        <v>131</v>
      </c>
      <c r="E67" s="4">
        <v>10.66</v>
      </c>
      <c r="F67" s="21">
        <v>4.8940000000000996</v>
      </c>
      <c r="G67" s="1" t="s">
        <v>129</v>
      </c>
      <c r="I67" s="20">
        <v>20.66</v>
      </c>
      <c r="J67" s="1">
        <v>4.8940000000000996</v>
      </c>
      <c r="K67" s="1" t="s">
        <v>134</v>
      </c>
      <c r="M67" s="20">
        <v>30.66</v>
      </c>
      <c r="N67" s="1">
        <v>2.51799999999999</v>
      </c>
      <c r="O67" s="1" t="s">
        <v>135</v>
      </c>
      <c r="Q67" s="20">
        <v>40.659999999999997</v>
      </c>
      <c r="R67" s="1">
        <v>1.3959999999999999</v>
      </c>
      <c r="S67" s="1" t="s">
        <v>137</v>
      </c>
      <c r="U67" s="20">
        <v>50.66</v>
      </c>
      <c r="V67" s="1">
        <v>8.5179999999999794</v>
      </c>
      <c r="W67" s="1" t="s">
        <v>137</v>
      </c>
      <c r="Y67" s="20">
        <v>60.66</v>
      </c>
      <c r="Z67" s="1">
        <v>52.110000000000099</v>
      </c>
      <c r="AA67" s="1" t="s">
        <v>137</v>
      </c>
      <c r="AC67" s="20">
        <v>70.66</v>
      </c>
      <c r="AD67" s="1">
        <v>1.5939999999999901</v>
      </c>
      <c r="AE67" s="1" t="s">
        <v>125</v>
      </c>
      <c r="AG67" s="20">
        <v>80.66</v>
      </c>
      <c r="AH67" s="1">
        <v>15.94</v>
      </c>
      <c r="AI67" s="1" t="s">
        <v>125</v>
      </c>
      <c r="AK67" s="20">
        <v>90.66</v>
      </c>
      <c r="AL67" s="1">
        <v>159.4</v>
      </c>
      <c r="AM67" s="1" t="s">
        <v>125</v>
      </c>
      <c r="AO67" s="4">
        <v>100.66</v>
      </c>
      <c r="AP67" s="1">
        <v>66934</v>
      </c>
      <c r="AQ67" s="1" t="s">
        <v>125</v>
      </c>
      <c r="AS67" s="4">
        <v>110.66</v>
      </c>
      <c r="AT67" s="1">
        <v>66934000</v>
      </c>
      <c r="AU67" s="1" t="s">
        <v>125</v>
      </c>
      <c r="AW67" s="4">
        <v>120.66</v>
      </c>
      <c r="AX67" s="1">
        <v>66934000000</v>
      </c>
      <c r="AY67" s="1" t="s">
        <v>125</v>
      </c>
      <c r="BA67" s="4">
        <v>130.66</v>
      </c>
      <c r="BB67" s="1">
        <v>66934000000000</v>
      </c>
      <c r="BC67" s="1" t="s">
        <v>125</v>
      </c>
      <c r="BE67" s="4">
        <v>140.66</v>
      </c>
      <c r="BF67" s="1">
        <v>6.6934E+16</v>
      </c>
      <c r="BG67" s="1" t="s">
        <v>125</v>
      </c>
    </row>
    <row r="68" spans="1:59" x14ac:dyDescent="0.55000000000000004">
      <c r="A68" s="20">
        <v>0.67</v>
      </c>
      <c r="B68" s="1">
        <v>67</v>
      </c>
      <c r="C68" s="1" t="s">
        <v>131</v>
      </c>
      <c r="E68" s="4">
        <v>10.67</v>
      </c>
      <c r="F68" s="21">
        <v>4.9530000000000998</v>
      </c>
      <c r="G68" s="1" t="s">
        <v>129</v>
      </c>
      <c r="I68" s="20">
        <v>20.67</v>
      </c>
      <c r="J68" s="1">
        <v>4.9530000000000998</v>
      </c>
      <c r="K68" s="1" t="s">
        <v>134</v>
      </c>
      <c r="M68" s="20">
        <v>30.67</v>
      </c>
      <c r="N68" s="1">
        <v>2.5409999999999902</v>
      </c>
      <c r="O68" s="1" t="s">
        <v>135</v>
      </c>
      <c r="Q68" s="20">
        <v>40.67</v>
      </c>
      <c r="R68" s="1">
        <v>1.4019999999999999</v>
      </c>
      <c r="S68" s="1" t="s">
        <v>137</v>
      </c>
      <c r="U68" s="20">
        <v>50.67</v>
      </c>
      <c r="V68" s="1">
        <v>8.5409999999999808</v>
      </c>
      <c r="W68" s="1" t="s">
        <v>137</v>
      </c>
      <c r="Y68" s="20">
        <v>60.67</v>
      </c>
      <c r="Z68" s="1">
        <v>52.4450000000001</v>
      </c>
      <c r="AA68" s="1" t="s">
        <v>137</v>
      </c>
      <c r="AC68" s="20">
        <v>70.67</v>
      </c>
      <c r="AD68" s="1">
        <v>1.60299999999999</v>
      </c>
      <c r="AE68" s="1" t="s">
        <v>125</v>
      </c>
      <c r="AG68" s="20">
        <v>80.67</v>
      </c>
      <c r="AH68" s="1">
        <v>16.03</v>
      </c>
      <c r="AI68" s="1" t="s">
        <v>125</v>
      </c>
      <c r="AK68" s="20">
        <v>90.67</v>
      </c>
      <c r="AL68" s="1">
        <v>160.30000000000001</v>
      </c>
      <c r="AM68" s="1" t="s">
        <v>125</v>
      </c>
      <c r="AO68" s="4">
        <v>100.67</v>
      </c>
      <c r="AP68" s="1">
        <v>67933</v>
      </c>
      <c r="AQ68" s="1" t="s">
        <v>125</v>
      </c>
      <c r="AS68" s="4">
        <v>110.67</v>
      </c>
      <c r="AT68" s="1">
        <v>67933000</v>
      </c>
      <c r="AU68" s="1" t="s">
        <v>125</v>
      </c>
      <c r="AW68" s="4">
        <v>120.67</v>
      </c>
      <c r="AX68" s="1">
        <v>67933000000</v>
      </c>
      <c r="AY68" s="1" t="s">
        <v>125</v>
      </c>
      <c r="BA68" s="4">
        <v>130.66999999999999</v>
      </c>
      <c r="BB68" s="1">
        <v>67933000000000</v>
      </c>
      <c r="BC68" s="1" t="s">
        <v>125</v>
      </c>
      <c r="BE68" s="4">
        <v>140.66999999999999</v>
      </c>
      <c r="BF68" s="1">
        <v>6.7933E+16</v>
      </c>
      <c r="BG68" s="1" t="s">
        <v>125</v>
      </c>
    </row>
    <row r="69" spans="1:59" x14ac:dyDescent="0.55000000000000004">
      <c r="A69" s="20">
        <v>0.68</v>
      </c>
      <c r="B69" s="1">
        <v>68</v>
      </c>
      <c r="C69" s="1" t="s">
        <v>131</v>
      </c>
      <c r="E69" s="4">
        <v>10.68</v>
      </c>
      <c r="F69" s="21">
        <v>5.0120000000000999</v>
      </c>
      <c r="G69" s="1" t="s">
        <v>129</v>
      </c>
      <c r="I69" s="20">
        <v>20.68</v>
      </c>
      <c r="J69" s="1">
        <v>5.0120000000000999</v>
      </c>
      <c r="K69" s="1" t="s">
        <v>134</v>
      </c>
      <c r="M69" s="20">
        <v>30.68</v>
      </c>
      <c r="N69" s="1">
        <v>2.5639999999999898</v>
      </c>
      <c r="O69" s="1" t="s">
        <v>135</v>
      </c>
      <c r="Q69" s="20">
        <v>40.68</v>
      </c>
      <c r="R69" s="1">
        <v>1.4079999999999999</v>
      </c>
      <c r="S69" s="1" t="s">
        <v>137</v>
      </c>
      <c r="U69" s="20">
        <v>50.68</v>
      </c>
      <c r="V69" s="1">
        <v>8.5639999999999805</v>
      </c>
      <c r="W69" s="1" t="s">
        <v>137</v>
      </c>
      <c r="Y69" s="20">
        <v>60.68</v>
      </c>
      <c r="Z69" s="1">
        <v>52.780000000000101</v>
      </c>
      <c r="AA69" s="1" t="s">
        <v>137</v>
      </c>
      <c r="AC69" s="20">
        <v>70.680000000000007</v>
      </c>
      <c r="AD69" s="1">
        <v>1.6119999999999901</v>
      </c>
      <c r="AE69" s="1" t="s">
        <v>125</v>
      </c>
      <c r="AG69" s="20">
        <v>80.680000000000007</v>
      </c>
      <c r="AH69" s="1">
        <v>16.12</v>
      </c>
      <c r="AI69" s="1" t="s">
        <v>125</v>
      </c>
      <c r="AK69" s="20">
        <v>90.68</v>
      </c>
      <c r="AL69" s="1">
        <v>161.19999999999999</v>
      </c>
      <c r="AM69" s="1" t="s">
        <v>125</v>
      </c>
      <c r="AO69" s="4">
        <v>100.68</v>
      </c>
      <c r="AP69" s="1">
        <v>68932</v>
      </c>
      <c r="AQ69" s="1" t="s">
        <v>125</v>
      </c>
      <c r="AS69" s="4">
        <v>110.68</v>
      </c>
      <c r="AT69" s="1">
        <v>68932000</v>
      </c>
      <c r="AU69" s="1" t="s">
        <v>125</v>
      </c>
      <c r="AW69" s="4">
        <v>120.68</v>
      </c>
      <c r="AX69" s="1">
        <v>68932000000</v>
      </c>
      <c r="AY69" s="1" t="s">
        <v>125</v>
      </c>
      <c r="BA69" s="4">
        <v>130.68</v>
      </c>
      <c r="BB69" s="1">
        <v>68932000000000</v>
      </c>
      <c r="BC69" s="1" t="s">
        <v>125</v>
      </c>
      <c r="BE69" s="4">
        <v>140.68</v>
      </c>
      <c r="BF69" s="1">
        <v>6.8932E+16</v>
      </c>
      <c r="BG69" s="1" t="s">
        <v>125</v>
      </c>
    </row>
    <row r="70" spans="1:59" x14ac:dyDescent="0.55000000000000004">
      <c r="A70" s="20">
        <v>0.69</v>
      </c>
      <c r="B70" s="1">
        <v>69</v>
      </c>
      <c r="C70" s="1" t="s">
        <v>131</v>
      </c>
      <c r="E70" s="4">
        <v>10.69</v>
      </c>
      <c r="F70" s="21">
        <v>5.0710000000000903</v>
      </c>
      <c r="G70" s="1" t="s">
        <v>129</v>
      </c>
      <c r="I70" s="20">
        <v>20.69</v>
      </c>
      <c r="J70" s="1">
        <v>5.0710000000000903</v>
      </c>
      <c r="K70" s="1" t="s">
        <v>134</v>
      </c>
      <c r="M70" s="20">
        <v>30.69</v>
      </c>
      <c r="N70" s="1">
        <v>2.58699999999999</v>
      </c>
      <c r="O70" s="1" t="s">
        <v>135</v>
      </c>
      <c r="Q70" s="20">
        <v>40.69</v>
      </c>
      <c r="R70" s="1">
        <v>1.4139999999999999</v>
      </c>
      <c r="S70" s="1" t="s">
        <v>137</v>
      </c>
      <c r="U70" s="20">
        <v>50.69</v>
      </c>
      <c r="V70" s="1">
        <v>8.5869999999999802</v>
      </c>
      <c r="W70" s="1" t="s">
        <v>137</v>
      </c>
      <c r="Y70" s="20">
        <v>60.69</v>
      </c>
      <c r="Z70" s="1">
        <v>53.115000000000101</v>
      </c>
      <c r="AA70" s="1" t="s">
        <v>137</v>
      </c>
      <c r="AC70" s="20">
        <v>70.69</v>
      </c>
      <c r="AD70" s="1">
        <v>1.62099999999999</v>
      </c>
      <c r="AE70" s="1" t="s">
        <v>125</v>
      </c>
      <c r="AG70" s="20">
        <v>80.69</v>
      </c>
      <c r="AH70" s="1">
        <v>16.21</v>
      </c>
      <c r="AI70" s="1" t="s">
        <v>125</v>
      </c>
      <c r="AK70" s="20">
        <v>90.69</v>
      </c>
      <c r="AL70" s="1">
        <v>162.1</v>
      </c>
      <c r="AM70" s="1" t="s">
        <v>125</v>
      </c>
      <c r="AO70" s="4">
        <v>100.69</v>
      </c>
      <c r="AP70" s="1">
        <v>69931</v>
      </c>
      <c r="AQ70" s="1" t="s">
        <v>125</v>
      </c>
      <c r="AS70" s="4">
        <v>110.69</v>
      </c>
      <c r="AT70" s="1">
        <v>69931000</v>
      </c>
      <c r="AU70" s="1" t="s">
        <v>125</v>
      </c>
      <c r="AW70" s="4">
        <v>120.69</v>
      </c>
      <c r="AX70" s="1">
        <v>69931000000</v>
      </c>
      <c r="AY70" s="1" t="s">
        <v>125</v>
      </c>
      <c r="BA70" s="4">
        <v>130.69</v>
      </c>
      <c r="BB70" s="1">
        <v>69931000000000</v>
      </c>
      <c r="BC70" s="1" t="s">
        <v>125</v>
      </c>
      <c r="BE70" s="4">
        <v>140.69</v>
      </c>
      <c r="BF70" s="1">
        <v>6.9931E+16</v>
      </c>
      <c r="BG70" s="1" t="s">
        <v>125</v>
      </c>
    </row>
    <row r="71" spans="1:59" x14ac:dyDescent="0.55000000000000004">
      <c r="A71" s="20">
        <v>0.7</v>
      </c>
      <c r="B71" s="1">
        <v>70</v>
      </c>
      <c r="C71" s="1" t="s">
        <v>131</v>
      </c>
      <c r="E71" s="4">
        <v>10.7</v>
      </c>
      <c r="F71" s="21">
        <v>5.1300000000000896</v>
      </c>
      <c r="G71" s="1" t="s">
        <v>129</v>
      </c>
      <c r="I71" s="20">
        <v>20.7</v>
      </c>
      <c r="J71" s="1">
        <v>5.1300000000000896</v>
      </c>
      <c r="K71" s="1" t="s">
        <v>134</v>
      </c>
      <c r="M71" s="20">
        <v>30.7</v>
      </c>
      <c r="N71" s="1">
        <v>2.6099999999999901</v>
      </c>
      <c r="O71" s="1" t="s">
        <v>135</v>
      </c>
      <c r="Q71" s="20">
        <v>40.700000000000003</v>
      </c>
      <c r="R71" s="1">
        <v>1.42</v>
      </c>
      <c r="S71" s="1" t="s">
        <v>137</v>
      </c>
      <c r="U71" s="20">
        <v>50.7</v>
      </c>
      <c r="V71" s="1">
        <v>8.6099999999999799</v>
      </c>
      <c r="W71" s="1" t="s">
        <v>137</v>
      </c>
      <c r="Y71" s="20">
        <v>60.7</v>
      </c>
      <c r="Z71" s="1">
        <v>53.450000000000102</v>
      </c>
      <c r="AA71" s="1" t="s">
        <v>137</v>
      </c>
      <c r="AC71" s="20">
        <v>70.7</v>
      </c>
      <c r="AD71" s="1">
        <v>1.6299999999999899</v>
      </c>
      <c r="AE71" s="1" t="s">
        <v>125</v>
      </c>
      <c r="AG71" s="20">
        <v>80.7</v>
      </c>
      <c r="AH71" s="1">
        <v>16.3</v>
      </c>
      <c r="AI71" s="1" t="s">
        <v>125</v>
      </c>
      <c r="AK71" s="20">
        <v>90.7</v>
      </c>
      <c r="AL71" s="1">
        <v>163</v>
      </c>
      <c r="AM71" s="1" t="s">
        <v>125</v>
      </c>
      <c r="AO71" s="4">
        <v>100.7</v>
      </c>
      <c r="AP71" s="1">
        <v>70930</v>
      </c>
      <c r="AQ71" s="1" t="s">
        <v>125</v>
      </c>
      <c r="AS71" s="4">
        <v>110.7</v>
      </c>
      <c r="AT71" s="1">
        <v>70930000</v>
      </c>
      <c r="AU71" s="1" t="s">
        <v>125</v>
      </c>
      <c r="AW71" s="4">
        <v>120.7</v>
      </c>
      <c r="AX71" s="1">
        <v>70930000000</v>
      </c>
      <c r="AY71" s="1" t="s">
        <v>125</v>
      </c>
      <c r="BA71" s="4">
        <v>130.69999999999999</v>
      </c>
      <c r="BB71" s="1">
        <v>70930000000000</v>
      </c>
      <c r="BC71" s="1" t="s">
        <v>125</v>
      </c>
      <c r="BE71" s="4">
        <v>140.69999999999999</v>
      </c>
      <c r="BF71" s="1">
        <v>7.093E+16</v>
      </c>
      <c r="BG71" s="1" t="s">
        <v>125</v>
      </c>
    </row>
    <row r="72" spans="1:59" x14ac:dyDescent="0.55000000000000004">
      <c r="A72" s="20">
        <v>0.71</v>
      </c>
      <c r="B72" s="1">
        <v>71</v>
      </c>
      <c r="C72" s="1" t="s">
        <v>131</v>
      </c>
      <c r="E72" s="4">
        <v>10.71</v>
      </c>
      <c r="F72" s="21">
        <v>5.1890000000000898</v>
      </c>
      <c r="G72" s="1" t="s">
        <v>129</v>
      </c>
      <c r="I72" s="20">
        <v>20.71</v>
      </c>
      <c r="J72" s="1">
        <v>5.1890000000000898</v>
      </c>
      <c r="K72" s="1" t="s">
        <v>134</v>
      </c>
      <c r="M72" s="20">
        <v>30.71</v>
      </c>
      <c r="N72" s="1">
        <v>2.6329999999999898</v>
      </c>
      <c r="O72" s="1" t="s">
        <v>135</v>
      </c>
      <c r="Q72" s="20">
        <v>40.71</v>
      </c>
      <c r="R72" s="1">
        <v>1.4259999999999999</v>
      </c>
      <c r="S72" s="1" t="s">
        <v>137</v>
      </c>
      <c r="U72" s="20">
        <v>50.71</v>
      </c>
      <c r="V72" s="1">
        <v>8.6329999999999796</v>
      </c>
      <c r="W72" s="1" t="s">
        <v>137</v>
      </c>
      <c r="Y72" s="20">
        <v>60.71</v>
      </c>
      <c r="Z72" s="1">
        <v>53.785000000000103</v>
      </c>
      <c r="AA72" s="1" t="s">
        <v>137</v>
      </c>
      <c r="AC72" s="20">
        <v>70.709999999999994</v>
      </c>
      <c r="AD72" s="1">
        <v>1.63899999999999</v>
      </c>
      <c r="AE72" s="1" t="s">
        <v>125</v>
      </c>
      <c r="AG72" s="20">
        <v>80.709999999999994</v>
      </c>
      <c r="AH72" s="1">
        <v>16.39</v>
      </c>
      <c r="AI72" s="1" t="s">
        <v>125</v>
      </c>
      <c r="AK72" s="20">
        <v>90.71</v>
      </c>
      <c r="AL72" s="1">
        <v>163.9</v>
      </c>
      <c r="AM72" s="1" t="s">
        <v>125</v>
      </c>
      <c r="AO72" s="4">
        <v>100.71</v>
      </c>
      <c r="AP72" s="1">
        <v>71929</v>
      </c>
      <c r="AQ72" s="1" t="s">
        <v>125</v>
      </c>
      <c r="AS72" s="4">
        <v>110.71</v>
      </c>
      <c r="AT72" s="1">
        <v>71929000</v>
      </c>
      <c r="AU72" s="1" t="s">
        <v>125</v>
      </c>
      <c r="AW72" s="4">
        <v>120.71</v>
      </c>
      <c r="AX72" s="1">
        <v>71929000000</v>
      </c>
      <c r="AY72" s="1" t="s">
        <v>125</v>
      </c>
      <c r="BA72" s="4">
        <v>130.71</v>
      </c>
      <c r="BB72" s="1">
        <v>71929000000000</v>
      </c>
      <c r="BC72" s="1" t="s">
        <v>125</v>
      </c>
      <c r="BE72" s="4">
        <v>140.71</v>
      </c>
      <c r="BF72" s="1">
        <v>7.1929E+16</v>
      </c>
      <c r="BG72" s="1" t="s">
        <v>125</v>
      </c>
    </row>
    <row r="73" spans="1:59" x14ac:dyDescent="0.55000000000000004">
      <c r="A73" s="20">
        <v>0.72</v>
      </c>
      <c r="B73" s="1">
        <v>72</v>
      </c>
      <c r="C73" s="1" t="s">
        <v>131</v>
      </c>
      <c r="E73" s="4">
        <v>10.72</v>
      </c>
      <c r="F73" s="21">
        <v>5.2480000000000899</v>
      </c>
      <c r="G73" s="1" t="s">
        <v>129</v>
      </c>
      <c r="I73" s="20">
        <v>20.72</v>
      </c>
      <c r="J73" s="1">
        <v>5.2480000000000899</v>
      </c>
      <c r="K73" s="1" t="s">
        <v>134</v>
      </c>
      <c r="M73" s="20">
        <v>30.72</v>
      </c>
      <c r="N73" s="1">
        <v>2.6559999999999899</v>
      </c>
      <c r="O73" s="1" t="s">
        <v>135</v>
      </c>
      <c r="Q73" s="20">
        <v>40.72</v>
      </c>
      <c r="R73" s="1">
        <v>1.4319999999999999</v>
      </c>
      <c r="S73" s="1" t="s">
        <v>137</v>
      </c>
      <c r="U73" s="20">
        <v>50.72</v>
      </c>
      <c r="V73" s="1">
        <v>8.6559999999999793</v>
      </c>
      <c r="W73" s="1" t="s">
        <v>137</v>
      </c>
      <c r="Y73" s="20">
        <v>60.72</v>
      </c>
      <c r="Z73" s="1">
        <v>54.120000000000097</v>
      </c>
      <c r="AA73" s="1" t="s">
        <v>137</v>
      </c>
      <c r="AC73" s="20">
        <v>70.72</v>
      </c>
      <c r="AD73" s="1">
        <v>1.6479999999999899</v>
      </c>
      <c r="AE73" s="1" t="s">
        <v>125</v>
      </c>
      <c r="AG73" s="20">
        <v>80.72</v>
      </c>
      <c r="AH73" s="1">
        <v>16.48</v>
      </c>
      <c r="AI73" s="1" t="s">
        <v>125</v>
      </c>
      <c r="AK73" s="20">
        <v>90.72</v>
      </c>
      <c r="AL73" s="1">
        <v>164.8</v>
      </c>
      <c r="AM73" s="1" t="s">
        <v>125</v>
      </c>
      <c r="AO73" s="4">
        <v>100.72</v>
      </c>
      <c r="AP73" s="1">
        <v>72928</v>
      </c>
      <c r="AQ73" s="1" t="s">
        <v>125</v>
      </c>
      <c r="AS73" s="4">
        <v>110.72</v>
      </c>
      <c r="AT73" s="1">
        <v>72928000</v>
      </c>
      <c r="AU73" s="1" t="s">
        <v>125</v>
      </c>
      <c r="AW73" s="4">
        <v>120.72</v>
      </c>
      <c r="AX73" s="1">
        <v>72928000000</v>
      </c>
      <c r="AY73" s="1" t="s">
        <v>125</v>
      </c>
      <c r="BA73" s="4">
        <v>130.72</v>
      </c>
      <c r="BB73" s="1">
        <v>72928000000000</v>
      </c>
      <c r="BC73" s="1" t="s">
        <v>125</v>
      </c>
      <c r="BE73" s="4">
        <v>140.72</v>
      </c>
      <c r="BF73" s="1">
        <v>7.2928E+16</v>
      </c>
      <c r="BG73" s="1" t="s">
        <v>125</v>
      </c>
    </row>
    <row r="74" spans="1:59" x14ac:dyDescent="0.55000000000000004">
      <c r="A74" s="20">
        <v>0.73</v>
      </c>
      <c r="B74" s="1">
        <v>73</v>
      </c>
      <c r="C74" s="1" t="s">
        <v>131</v>
      </c>
      <c r="E74" s="4">
        <v>10.73</v>
      </c>
      <c r="F74" s="21">
        <v>5.3070000000000901</v>
      </c>
      <c r="G74" s="1" t="s">
        <v>129</v>
      </c>
      <c r="I74" s="20">
        <v>20.73</v>
      </c>
      <c r="J74" s="1">
        <v>5.3070000000000901</v>
      </c>
      <c r="K74" s="1" t="s">
        <v>134</v>
      </c>
      <c r="M74" s="20">
        <v>30.73</v>
      </c>
      <c r="N74" s="1">
        <v>2.6789999999999901</v>
      </c>
      <c r="O74" s="1" t="s">
        <v>135</v>
      </c>
      <c r="Q74" s="20">
        <v>40.729999999999997</v>
      </c>
      <c r="R74" s="1">
        <v>1.4379999999999999</v>
      </c>
      <c r="S74" s="1" t="s">
        <v>137</v>
      </c>
      <c r="U74" s="20">
        <v>50.73</v>
      </c>
      <c r="V74" s="1">
        <v>8.6789999999999807</v>
      </c>
      <c r="W74" s="1" t="s">
        <v>137</v>
      </c>
      <c r="Y74" s="20">
        <v>60.73</v>
      </c>
      <c r="Z74" s="1">
        <v>54.455000000000098</v>
      </c>
      <c r="AA74" s="1" t="s">
        <v>137</v>
      </c>
      <c r="AC74" s="20">
        <v>70.73</v>
      </c>
      <c r="AD74" s="1">
        <v>1.65699999999999</v>
      </c>
      <c r="AE74" s="1" t="s">
        <v>125</v>
      </c>
      <c r="AG74" s="20">
        <v>80.73</v>
      </c>
      <c r="AH74" s="1">
        <v>16.57</v>
      </c>
      <c r="AI74" s="1" t="s">
        <v>125</v>
      </c>
      <c r="AK74" s="20">
        <v>90.73</v>
      </c>
      <c r="AL74" s="1">
        <v>165.7</v>
      </c>
      <c r="AM74" s="1" t="s">
        <v>125</v>
      </c>
      <c r="AO74" s="4">
        <v>100.73</v>
      </c>
      <c r="AP74" s="1">
        <v>73927</v>
      </c>
      <c r="AQ74" s="1" t="s">
        <v>125</v>
      </c>
      <c r="AS74" s="4">
        <v>110.73</v>
      </c>
      <c r="AT74" s="1">
        <v>73927000</v>
      </c>
      <c r="AU74" s="1" t="s">
        <v>125</v>
      </c>
      <c r="AW74" s="4">
        <v>120.73</v>
      </c>
      <c r="AX74" s="1">
        <v>73927000000</v>
      </c>
      <c r="AY74" s="1" t="s">
        <v>125</v>
      </c>
      <c r="BA74" s="4">
        <v>130.72999999999999</v>
      </c>
      <c r="BB74" s="1">
        <v>73927000000000</v>
      </c>
      <c r="BC74" s="1" t="s">
        <v>125</v>
      </c>
      <c r="BE74" s="4">
        <v>140.72999999999999</v>
      </c>
      <c r="BF74" s="1">
        <v>7.3927E+16</v>
      </c>
      <c r="BG74" s="1" t="s">
        <v>125</v>
      </c>
    </row>
    <row r="75" spans="1:59" x14ac:dyDescent="0.55000000000000004">
      <c r="A75" s="20">
        <v>0.74</v>
      </c>
      <c r="B75" s="1">
        <v>74</v>
      </c>
      <c r="C75" s="1" t="s">
        <v>131</v>
      </c>
      <c r="E75" s="4">
        <v>10.74</v>
      </c>
      <c r="F75" s="21">
        <v>5.3660000000000903</v>
      </c>
      <c r="G75" s="1" t="s">
        <v>129</v>
      </c>
      <c r="I75" s="20">
        <v>20.74</v>
      </c>
      <c r="J75" s="1">
        <v>5.3660000000000903</v>
      </c>
      <c r="K75" s="1" t="s">
        <v>134</v>
      </c>
      <c r="M75" s="20">
        <v>30.74</v>
      </c>
      <c r="N75" s="1">
        <v>2.7019999999999902</v>
      </c>
      <c r="O75" s="1" t="s">
        <v>135</v>
      </c>
      <c r="Q75" s="20">
        <v>40.74</v>
      </c>
      <c r="R75" s="1">
        <v>1.444</v>
      </c>
      <c r="S75" s="1" t="s">
        <v>137</v>
      </c>
      <c r="U75" s="20">
        <v>50.74</v>
      </c>
      <c r="V75" s="1">
        <v>8.7019999999999804</v>
      </c>
      <c r="W75" s="1" t="s">
        <v>137</v>
      </c>
      <c r="Y75" s="20">
        <v>60.74</v>
      </c>
      <c r="Z75" s="1">
        <v>54.790000000000099</v>
      </c>
      <c r="AA75" s="1" t="s">
        <v>137</v>
      </c>
      <c r="AC75" s="20">
        <v>70.739999999999995</v>
      </c>
      <c r="AD75" s="1">
        <v>1.6659999999999899</v>
      </c>
      <c r="AE75" s="1" t="s">
        <v>125</v>
      </c>
      <c r="AG75" s="20">
        <v>80.739999999999995</v>
      </c>
      <c r="AH75" s="1">
        <v>16.66</v>
      </c>
      <c r="AI75" s="1" t="s">
        <v>125</v>
      </c>
      <c r="AK75" s="20">
        <v>90.74</v>
      </c>
      <c r="AL75" s="1">
        <v>166.6</v>
      </c>
      <c r="AM75" s="1" t="s">
        <v>125</v>
      </c>
      <c r="AO75" s="4">
        <v>100.74</v>
      </c>
      <c r="AP75" s="1">
        <v>74926</v>
      </c>
      <c r="AQ75" s="1" t="s">
        <v>125</v>
      </c>
      <c r="AS75" s="4">
        <v>110.74</v>
      </c>
      <c r="AT75" s="1">
        <v>74926000</v>
      </c>
      <c r="AU75" s="1" t="s">
        <v>125</v>
      </c>
      <c r="AW75" s="4">
        <v>120.74</v>
      </c>
      <c r="AX75" s="1">
        <v>74926000000</v>
      </c>
      <c r="AY75" s="1" t="s">
        <v>125</v>
      </c>
      <c r="BA75" s="4">
        <v>130.74</v>
      </c>
      <c r="BB75" s="1">
        <v>74926000000000</v>
      </c>
      <c r="BC75" s="1" t="s">
        <v>125</v>
      </c>
      <c r="BE75" s="4">
        <v>140.74</v>
      </c>
      <c r="BF75" s="1">
        <v>7.4926E+16</v>
      </c>
      <c r="BG75" s="1" t="s">
        <v>125</v>
      </c>
    </row>
    <row r="76" spans="1:59" x14ac:dyDescent="0.55000000000000004">
      <c r="A76" s="20">
        <v>0.75</v>
      </c>
      <c r="B76" s="1">
        <v>75</v>
      </c>
      <c r="C76" s="1" t="s">
        <v>131</v>
      </c>
      <c r="E76" s="4">
        <v>10.75</v>
      </c>
      <c r="F76" s="21">
        <v>5.4250000000000904</v>
      </c>
      <c r="G76" s="1" t="s">
        <v>129</v>
      </c>
      <c r="I76" s="20">
        <v>20.75</v>
      </c>
      <c r="J76" s="1">
        <v>5.4250000000000904</v>
      </c>
      <c r="K76" s="1" t="s">
        <v>134</v>
      </c>
      <c r="M76" s="20">
        <v>30.75</v>
      </c>
      <c r="N76" s="1">
        <v>2.7249999999999899</v>
      </c>
      <c r="O76" s="1" t="s">
        <v>135</v>
      </c>
      <c r="Q76" s="20">
        <v>40.75</v>
      </c>
      <c r="R76" s="1">
        <v>1.45</v>
      </c>
      <c r="S76" s="1" t="s">
        <v>137</v>
      </c>
      <c r="U76" s="20">
        <v>50.75</v>
      </c>
      <c r="V76" s="1">
        <v>8.7249999999999801</v>
      </c>
      <c r="W76" s="1" t="s">
        <v>137</v>
      </c>
      <c r="Y76" s="20">
        <v>60.75</v>
      </c>
      <c r="Z76" s="1">
        <v>55.125000000000099</v>
      </c>
      <c r="AA76" s="1" t="s">
        <v>137</v>
      </c>
      <c r="AC76" s="20">
        <v>70.75</v>
      </c>
      <c r="AD76" s="1">
        <v>1.6749999999999901</v>
      </c>
      <c r="AE76" s="1" t="s">
        <v>125</v>
      </c>
      <c r="AG76" s="20">
        <v>80.75</v>
      </c>
      <c r="AH76" s="1">
        <v>16.75</v>
      </c>
      <c r="AI76" s="1" t="s">
        <v>125</v>
      </c>
      <c r="AK76" s="20">
        <v>90.75</v>
      </c>
      <c r="AL76" s="1">
        <v>167.5</v>
      </c>
      <c r="AM76" s="1" t="s">
        <v>125</v>
      </c>
      <c r="AO76" s="4">
        <v>100.75</v>
      </c>
      <c r="AP76" s="1">
        <v>75925</v>
      </c>
      <c r="AQ76" s="1" t="s">
        <v>125</v>
      </c>
      <c r="AS76" s="4">
        <v>110.75</v>
      </c>
      <c r="AT76" s="1">
        <v>75925000</v>
      </c>
      <c r="AU76" s="1" t="s">
        <v>125</v>
      </c>
      <c r="AW76" s="4">
        <v>120.75</v>
      </c>
      <c r="AX76" s="1">
        <v>75925000000</v>
      </c>
      <c r="AY76" s="1" t="s">
        <v>125</v>
      </c>
      <c r="BA76" s="4">
        <v>130.75</v>
      </c>
      <c r="BB76" s="1">
        <v>75925000000000</v>
      </c>
      <c r="BC76" s="1" t="s">
        <v>125</v>
      </c>
      <c r="BE76" s="4">
        <v>140.75</v>
      </c>
      <c r="BF76" s="1">
        <v>7.5925E+16</v>
      </c>
      <c r="BG76" s="1" t="s">
        <v>125</v>
      </c>
    </row>
    <row r="77" spans="1:59" x14ac:dyDescent="0.55000000000000004">
      <c r="A77" s="20">
        <v>0.76</v>
      </c>
      <c r="B77" s="1">
        <v>76</v>
      </c>
      <c r="C77" s="1" t="s">
        <v>131</v>
      </c>
      <c r="E77" s="4">
        <v>10.76</v>
      </c>
      <c r="F77" s="21">
        <v>5.4840000000000897</v>
      </c>
      <c r="G77" s="1" t="s">
        <v>129</v>
      </c>
      <c r="I77" s="20">
        <v>20.76</v>
      </c>
      <c r="J77" s="1">
        <v>5.4840000000000897</v>
      </c>
      <c r="K77" s="1" t="s">
        <v>134</v>
      </c>
      <c r="M77" s="20">
        <v>30.76</v>
      </c>
      <c r="N77" s="1">
        <v>2.74799999999999</v>
      </c>
      <c r="O77" s="1" t="s">
        <v>135</v>
      </c>
      <c r="Q77" s="20">
        <v>40.76</v>
      </c>
      <c r="R77" s="1">
        <v>1.456</v>
      </c>
      <c r="S77" s="1" t="s">
        <v>137</v>
      </c>
      <c r="U77" s="20">
        <v>50.76</v>
      </c>
      <c r="V77" s="1">
        <v>8.7479999999999798</v>
      </c>
      <c r="W77" s="1" t="s">
        <v>137</v>
      </c>
      <c r="Y77" s="20">
        <v>60.76</v>
      </c>
      <c r="Z77" s="1">
        <v>55.4600000000001</v>
      </c>
      <c r="AA77" s="1" t="s">
        <v>137</v>
      </c>
      <c r="AC77" s="20">
        <v>70.760000000000005</v>
      </c>
      <c r="AD77" s="1">
        <v>1.6839999999999899</v>
      </c>
      <c r="AE77" s="1" t="s">
        <v>125</v>
      </c>
      <c r="AG77" s="20">
        <v>80.760000000000005</v>
      </c>
      <c r="AH77" s="1">
        <v>16.84</v>
      </c>
      <c r="AI77" s="1" t="s">
        <v>125</v>
      </c>
      <c r="AK77" s="20">
        <v>90.76</v>
      </c>
      <c r="AL77" s="1">
        <v>168.4</v>
      </c>
      <c r="AM77" s="1" t="s">
        <v>125</v>
      </c>
      <c r="AO77" s="4">
        <v>100.76</v>
      </c>
      <c r="AP77" s="1">
        <v>76924</v>
      </c>
      <c r="AQ77" s="1" t="s">
        <v>125</v>
      </c>
      <c r="AS77" s="4">
        <v>110.76</v>
      </c>
      <c r="AT77" s="1">
        <v>76924000</v>
      </c>
      <c r="AU77" s="1" t="s">
        <v>125</v>
      </c>
      <c r="AW77" s="4">
        <v>120.76</v>
      </c>
      <c r="AX77" s="1">
        <v>76924000000</v>
      </c>
      <c r="AY77" s="1" t="s">
        <v>125</v>
      </c>
      <c r="BA77" s="4">
        <v>130.76</v>
      </c>
      <c r="BB77" s="1">
        <v>76924000000000</v>
      </c>
      <c r="BC77" s="1" t="s">
        <v>125</v>
      </c>
      <c r="BE77" s="4">
        <v>140.76</v>
      </c>
      <c r="BF77" s="1">
        <v>7.6924E+16</v>
      </c>
      <c r="BG77" s="1" t="s">
        <v>125</v>
      </c>
    </row>
    <row r="78" spans="1:59" x14ac:dyDescent="0.55000000000000004">
      <c r="A78" s="20">
        <v>0.77</v>
      </c>
      <c r="B78" s="1">
        <v>77</v>
      </c>
      <c r="C78" s="1" t="s">
        <v>131</v>
      </c>
      <c r="E78" s="4">
        <v>10.77</v>
      </c>
      <c r="F78" s="21">
        <v>5.5430000000000899</v>
      </c>
      <c r="G78" s="1" t="s">
        <v>129</v>
      </c>
      <c r="I78" s="20">
        <v>20.77</v>
      </c>
      <c r="J78" s="1">
        <v>5.5430000000000899</v>
      </c>
      <c r="K78" s="1" t="s">
        <v>134</v>
      </c>
      <c r="M78" s="20">
        <v>30.77</v>
      </c>
      <c r="N78" s="1">
        <v>2.7709999999999901</v>
      </c>
      <c r="O78" s="1" t="s">
        <v>135</v>
      </c>
      <c r="Q78" s="20">
        <v>40.770000000000003</v>
      </c>
      <c r="R78" s="1">
        <v>1.462</v>
      </c>
      <c r="S78" s="1" t="s">
        <v>137</v>
      </c>
      <c r="U78" s="20">
        <v>50.77</v>
      </c>
      <c r="V78" s="1">
        <v>8.7709999999999795</v>
      </c>
      <c r="W78" s="1" t="s">
        <v>137</v>
      </c>
      <c r="Y78" s="20">
        <v>60.77</v>
      </c>
      <c r="Z78" s="1">
        <v>55.795000000000101</v>
      </c>
      <c r="AA78" s="1" t="s">
        <v>137</v>
      </c>
      <c r="AC78" s="20">
        <v>70.77</v>
      </c>
      <c r="AD78" s="1">
        <v>1.6929999999999901</v>
      </c>
      <c r="AE78" s="1" t="s">
        <v>125</v>
      </c>
      <c r="AG78" s="20">
        <v>80.77</v>
      </c>
      <c r="AH78" s="1">
        <v>16.93</v>
      </c>
      <c r="AI78" s="1" t="s">
        <v>125</v>
      </c>
      <c r="AK78" s="20">
        <v>90.77</v>
      </c>
      <c r="AL78" s="1">
        <v>169.3</v>
      </c>
      <c r="AM78" s="1" t="s">
        <v>125</v>
      </c>
      <c r="AO78" s="4">
        <v>100.77</v>
      </c>
      <c r="AP78" s="1">
        <v>77923</v>
      </c>
      <c r="AQ78" s="1" t="s">
        <v>125</v>
      </c>
      <c r="AS78" s="4">
        <v>110.77</v>
      </c>
      <c r="AT78" s="1">
        <v>77923000</v>
      </c>
      <c r="AU78" s="1" t="s">
        <v>125</v>
      </c>
      <c r="AW78" s="4">
        <v>120.77</v>
      </c>
      <c r="AX78" s="1">
        <v>77923000000</v>
      </c>
      <c r="AY78" s="1" t="s">
        <v>125</v>
      </c>
      <c r="BA78" s="4">
        <v>130.77000000000001</v>
      </c>
      <c r="BB78" s="1">
        <v>77923000000000</v>
      </c>
      <c r="BC78" s="1" t="s">
        <v>125</v>
      </c>
      <c r="BE78" s="4">
        <v>140.77000000000001</v>
      </c>
      <c r="BF78" s="1">
        <v>7.7923E+16</v>
      </c>
      <c r="BG78" s="1" t="s">
        <v>125</v>
      </c>
    </row>
    <row r="79" spans="1:59" x14ac:dyDescent="0.55000000000000004">
      <c r="A79" s="20">
        <v>0.78</v>
      </c>
      <c r="B79" s="1">
        <v>78</v>
      </c>
      <c r="C79" s="1" t="s">
        <v>131</v>
      </c>
      <c r="E79" s="4">
        <v>10.78</v>
      </c>
      <c r="F79" s="21">
        <v>5.60200000000009</v>
      </c>
      <c r="G79" s="1" t="s">
        <v>129</v>
      </c>
      <c r="I79" s="20">
        <v>20.78</v>
      </c>
      <c r="J79" s="1">
        <v>5.60200000000009</v>
      </c>
      <c r="K79" s="1" t="s">
        <v>134</v>
      </c>
      <c r="M79" s="20">
        <v>30.78</v>
      </c>
      <c r="N79" s="1">
        <v>2.7939999999999898</v>
      </c>
      <c r="O79" s="1" t="s">
        <v>135</v>
      </c>
      <c r="Q79" s="20">
        <v>40.78</v>
      </c>
      <c r="R79" s="1">
        <v>1.468</v>
      </c>
      <c r="S79" s="1" t="s">
        <v>137</v>
      </c>
      <c r="U79" s="20">
        <v>50.78</v>
      </c>
      <c r="V79" s="1">
        <v>8.7939999999999792</v>
      </c>
      <c r="W79" s="1" t="s">
        <v>137</v>
      </c>
      <c r="Y79" s="20">
        <v>60.78</v>
      </c>
      <c r="Z79" s="1">
        <v>56.130000000000102</v>
      </c>
      <c r="AA79" s="1" t="s">
        <v>137</v>
      </c>
      <c r="AC79" s="20">
        <v>70.78</v>
      </c>
      <c r="AD79" s="1">
        <v>1.70199999999999</v>
      </c>
      <c r="AE79" s="1" t="s">
        <v>125</v>
      </c>
      <c r="AG79" s="20">
        <v>80.78</v>
      </c>
      <c r="AH79" s="1">
        <v>17.02</v>
      </c>
      <c r="AI79" s="1" t="s">
        <v>125</v>
      </c>
      <c r="AK79" s="20">
        <v>90.78</v>
      </c>
      <c r="AL79" s="1">
        <v>170.2</v>
      </c>
      <c r="AM79" s="1" t="s">
        <v>125</v>
      </c>
      <c r="AO79" s="4">
        <v>100.78</v>
      </c>
      <c r="AP79" s="1">
        <v>78922</v>
      </c>
      <c r="AQ79" s="1" t="s">
        <v>125</v>
      </c>
      <c r="AS79" s="4">
        <v>110.78</v>
      </c>
      <c r="AT79" s="1">
        <v>78922000</v>
      </c>
      <c r="AU79" s="1" t="s">
        <v>125</v>
      </c>
      <c r="AW79" s="4">
        <v>120.78</v>
      </c>
      <c r="AX79" s="1">
        <v>78922000000</v>
      </c>
      <c r="AY79" s="1" t="s">
        <v>125</v>
      </c>
      <c r="BA79" s="4">
        <v>130.78</v>
      </c>
      <c r="BB79" s="1">
        <v>78922000000000</v>
      </c>
      <c r="BC79" s="1" t="s">
        <v>125</v>
      </c>
      <c r="BE79" s="4">
        <v>140.78</v>
      </c>
      <c r="BF79" s="1">
        <v>7.8922E+16</v>
      </c>
      <c r="BG79" s="1" t="s">
        <v>125</v>
      </c>
    </row>
    <row r="80" spans="1:59" x14ac:dyDescent="0.55000000000000004">
      <c r="A80" s="20">
        <v>0.79</v>
      </c>
      <c r="B80" s="1">
        <v>79</v>
      </c>
      <c r="C80" s="1" t="s">
        <v>131</v>
      </c>
      <c r="E80" s="4">
        <v>10.79</v>
      </c>
      <c r="F80" s="21">
        <v>5.6610000000000902</v>
      </c>
      <c r="G80" s="1" t="s">
        <v>129</v>
      </c>
      <c r="I80" s="20">
        <v>20.79</v>
      </c>
      <c r="J80" s="1">
        <v>5.6610000000000902</v>
      </c>
      <c r="K80" s="1" t="s">
        <v>134</v>
      </c>
      <c r="M80" s="20">
        <v>30.79</v>
      </c>
      <c r="N80" s="1">
        <v>2.81699999999999</v>
      </c>
      <c r="O80" s="1" t="s">
        <v>135</v>
      </c>
      <c r="Q80" s="20">
        <v>40.79</v>
      </c>
      <c r="R80" s="1">
        <v>1.474</v>
      </c>
      <c r="S80" s="1" t="s">
        <v>137</v>
      </c>
      <c r="U80" s="20">
        <v>50.79</v>
      </c>
      <c r="V80" s="1">
        <v>8.8169999999999806</v>
      </c>
      <c r="W80" s="1" t="s">
        <v>137</v>
      </c>
      <c r="Y80" s="20">
        <v>60.79</v>
      </c>
      <c r="Z80" s="1">
        <v>56.465000000000103</v>
      </c>
      <c r="AA80" s="1" t="s">
        <v>137</v>
      </c>
      <c r="AC80" s="20">
        <v>70.790000000000006</v>
      </c>
      <c r="AD80" s="1">
        <v>1.7109999999999901</v>
      </c>
      <c r="AE80" s="1" t="s">
        <v>125</v>
      </c>
      <c r="AG80" s="20">
        <v>80.790000000000006</v>
      </c>
      <c r="AH80" s="1">
        <v>17.11</v>
      </c>
      <c r="AI80" s="1" t="s">
        <v>125</v>
      </c>
      <c r="AK80" s="20">
        <v>90.79</v>
      </c>
      <c r="AL80" s="1">
        <v>171.1</v>
      </c>
      <c r="AM80" s="1" t="s">
        <v>125</v>
      </c>
      <c r="AO80" s="4">
        <v>100.79</v>
      </c>
      <c r="AP80" s="1">
        <v>79921</v>
      </c>
      <c r="AQ80" s="1" t="s">
        <v>125</v>
      </c>
      <c r="AS80" s="4">
        <v>110.79</v>
      </c>
      <c r="AT80" s="1">
        <v>79921000</v>
      </c>
      <c r="AU80" s="1" t="s">
        <v>125</v>
      </c>
      <c r="AW80" s="4">
        <v>120.79</v>
      </c>
      <c r="AX80" s="1">
        <v>79921000000</v>
      </c>
      <c r="AY80" s="1" t="s">
        <v>125</v>
      </c>
      <c r="BA80" s="4">
        <v>130.79</v>
      </c>
      <c r="BB80" s="1">
        <v>79921000000000</v>
      </c>
      <c r="BC80" s="1" t="s">
        <v>125</v>
      </c>
      <c r="BE80" s="4">
        <v>140.79</v>
      </c>
      <c r="BF80" s="1">
        <v>7.9921E+16</v>
      </c>
      <c r="BG80" s="1" t="s">
        <v>125</v>
      </c>
    </row>
    <row r="81" spans="1:59" x14ac:dyDescent="0.55000000000000004">
      <c r="A81" s="20">
        <v>0.8</v>
      </c>
      <c r="B81" s="1">
        <v>80</v>
      </c>
      <c r="C81" s="1" t="s">
        <v>131</v>
      </c>
      <c r="E81" s="4">
        <v>10.8</v>
      </c>
      <c r="F81" s="21">
        <v>5.7200000000000903</v>
      </c>
      <c r="G81" s="1" t="s">
        <v>129</v>
      </c>
      <c r="I81" s="20">
        <v>20.8</v>
      </c>
      <c r="J81" s="1">
        <v>5.7200000000000903</v>
      </c>
      <c r="K81" s="1" t="s">
        <v>134</v>
      </c>
      <c r="M81" s="20">
        <v>30.8</v>
      </c>
      <c r="N81" s="1">
        <v>2.8399999999999901</v>
      </c>
      <c r="O81" s="1" t="s">
        <v>135</v>
      </c>
      <c r="Q81" s="20">
        <v>40.799999999999997</v>
      </c>
      <c r="R81" s="1">
        <v>1.48</v>
      </c>
      <c r="S81" s="1" t="s">
        <v>137</v>
      </c>
      <c r="U81" s="20">
        <v>50.8</v>
      </c>
      <c r="V81" s="1">
        <v>8.8399999999999697</v>
      </c>
      <c r="W81" s="1" t="s">
        <v>137</v>
      </c>
      <c r="Y81" s="20">
        <v>60.8</v>
      </c>
      <c r="Z81" s="1">
        <v>56.800000000000097</v>
      </c>
      <c r="AA81" s="1" t="s">
        <v>137</v>
      </c>
      <c r="AC81" s="20">
        <v>70.8</v>
      </c>
      <c r="AD81" s="1">
        <v>1.71999999999999</v>
      </c>
      <c r="AE81" s="1" t="s">
        <v>125</v>
      </c>
      <c r="AG81" s="20">
        <v>80.8</v>
      </c>
      <c r="AH81" s="1">
        <v>17.2</v>
      </c>
      <c r="AI81" s="1" t="s">
        <v>125</v>
      </c>
      <c r="AK81" s="20">
        <v>90.8</v>
      </c>
      <c r="AL81" s="1">
        <v>172.00000000000099</v>
      </c>
      <c r="AM81" s="1" t="s">
        <v>125</v>
      </c>
      <c r="AO81" s="4">
        <v>100.8</v>
      </c>
      <c r="AP81" s="1">
        <v>80920</v>
      </c>
      <c r="AQ81" s="1" t="s">
        <v>125</v>
      </c>
      <c r="AS81" s="4">
        <v>110.8</v>
      </c>
      <c r="AT81" s="1">
        <v>80920000</v>
      </c>
      <c r="AU81" s="1" t="s">
        <v>125</v>
      </c>
      <c r="AW81" s="4">
        <v>120.8</v>
      </c>
      <c r="AX81" s="1">
        <v>80920000000</v>
      </c>
      <c r="AY81" s="1" t="s">
        <v>125</v>
      </c>
      <c r="BA81" s="4">
        <v>130.80000000000001</v>
      </c>
      <c r="BB81" s="1">
        <v>80920000000000</v>
      </c>
      <c r="BC81" s="1" t="s">
        <v>125</v>
      </c>
      <c r="BE81" s="4">
        <v>140.80000000000001</v>
      </c>
      <c r="BF81" s="1">
        <v>8.092E+16</v>
      </c>
      <c r="BG81" s="1" t="s">
        <v>125</v>
      </c>
    </row>
    <row r="82" spans="1:59" x14ac:dyDescent="0.55000000000000004">
      <c r="A82" s="20">
        <v>0.81</v>
      </c>
      <c r="B82" s="1">
        <v>81</v>
      </c>
      <c r="C82" s="1" t="s">
        <v>131</v>
      </c>
      <c r="E82" s="4">
        <v>10.81</v>
      </c>
      <c r="F82" s="21">
        <v>5.7790000000000896</v>
      </c>
      <c r="G82" s="1" t="s">
        <v>129</v>
      </c>
      <c r="I82" s="20">
        <v>20.81</v>
      </c>
      <c r="J82" s="1">
        <v>5.7790000000000896</v>
      </c>
      <c r="K82" s="1" t="s">
        <v>134</v>
      </c>
      <c r="M82" s="20">
        <v>30.81</v>
      </c>
      <c r="N82" s="1">
        <v>2.8629999999999902</v>
      </c>
      <c r="O82" s="1" t="s">
        <v>135</v>
      </c>
      <c r="Q82" s="20">
        <v>40.81</v>
      </c>
      <c r="R82" s="1">
        <v>1.486</v>
      </c>
      <c r="S82" s="1" t="s">
        <v>137</v>
      </c>
      <c r="U82" s="20">
        <v>50.81</v>
      </c>
      <c r="V82" s="1">
        <v>8.8629999999999693</v>
      </c>
      <c r="W82" s="1" t="s">
        <v>137</v>
      </c>
      <c r="Y82" s="20">
        <v>60.81</v>
      </c>
      <c r="Z82" s="1">
        <v>57.135000000000097</v>
      </c>
      <c r="AA82" s="1" t="s">
        <v>137</v>
      </c>
      <c r="AC82" s="20">
        <v>70.81</v>
      </c>
      <c r="AD82" s="1">
        <v>1.7289999999999901</v>
      </c>
      <c r="AE82" s="1" t="s">
        <v>125</v>
      </c>
      <c r="AG82" s="20">
        <v>80.81</v>
      </c>
      <c r="AH82" s="1">
        <v>17.29</v>
      </c>
      <c r="AI82" s="1" t="s">
        <v>125</v>
      </c>
      <c r="AK82" s="20">
        <v>90.81</v>
      </c>
      <c r="AL82" s="1">
        <v>172.9</v>
      </c>
      <c r="AM82" s="1" t="s">
        <v>125</v>
      </c>
      <c r="AO82" s="4">
        <v>100.81</v>
      </c>
      <c r="AP82" s="1">
        <v>81919</v>
      </c>
      <c r="AQ82" s="1" t="s">
        <v>125</v>
      </c>
      <c r="AS82" s="4">
        <v>110.81</v>
      </c>
      <c r="AT82" s="1">
        <v>81919000</v>
      </c>
      <c r="AU82" s="1" t="s">
        <v>125</v>
      </c>
      <c r="AW82" s="4">
        <v>120.81</v>
      </c>
      <c r="AX82" s="1">
        <v>81919000000</v>
      </c>
      <c r="AY82" s="1" t="s">
        <v>125</v>
      </c>
      <c r="BA82" s="4">
        <v>130.81</v>
      </c>
      <c r="BB82" s="1">
        <v>81919000000000</v>
      </c>
      <c r="BC82" s="1" t="s">
        <v>125</v>
      </c>
      <c r="BE82" s="4">
        <v>140.81</v>
      </c>
      <c r="BF82" s="1">
        <v>8.1919E+16</v>
      </c>
      <c r="BG82" s="1" t="s">
        <v>125</v>
      </c>
    </row>
    <row r="83" spans="1:59" x14ac:dyDescent="0.55000000000000004">
      <c r="A83" s="20">
        <v>0.82</v>
      </c>
      <c r="B83" s="1">
        <v>82</v>
      </c>
      <c r="C83" s="1" t="s">
        <v>131</v>
      </c>
      <c r="E83" s="4">
        <v>10.82</v>
      </c>
      <c r="F83" s="21">
        <v>5.8380000000000898</v>
      </c>
      <c r="G83" s="1" t="s">
        <v>129</v>
      </c>
      <c r="I83" s="20">
        <v>20.82</v>
      </c>
      <c r="J83" s="1">
        <v>5.8380000000000898</v>
      </c>
      <c r="K83" s="1" t="s">
        <v>134</v>
      </c>
      <c r="M83" s="20">
        <v>30.82</v>
      </c>
      <c r="N83" s="1">
        <v>2.8859999999999899</v>
      </c>
      <c r="O83" s="1" t="s">
        <v>135</v>
      </c>
      <c r="Q83" s="20">
        <v>40.82</v>
      </c>
      <c r="R83" s="1">
        <v>1.492</v>
      </c>
      <c r="S83" s="1" t="s">
        <v>137</v>
      </c>
      <c r="U83" s="20">
        <v>50.82</v>
      </c>
      <c r="V83" s="1">
        <v>8.8859999999999708</v>
      </c>
      <c r="W83" s="1" t="s">
        <v>137</v>
      </c>
      <c r="Y83" s="20">
        <v>60.82</v>
      </c>
      <c r="Z83" s="1">
        <v>57.470000000000098</v>
      </c>
      <c r="AA83" s="1" t="s">
        <v>137</v>
      </c>
      <c r="AC83" s="20">
        <v>70.819999999999993</v>
      </c>
      <c r="AD83" s="1">
        <v>1.73799999999999</v>
      </c>
      <c r="AE83" s="1" t="s">
        <v>125</v>
      </c>
      <c r="AG83" s="20">
        <v>80.819999999999993</v>
      </c>
      <c r="AH83" s="1">
        <v>17.38</v>
      </c>
      <c r="AI83" s="1" t="s">
        <v>125</v>
      </c>
      <c r="AK83" s="20">
        <v>90.82</v>
      </c>
      <c r="AL83" s="1">
        <v>173.8</v>
      </c>
      <c r="AM83" s="1" t="s">
        <v>125</v>
      </c>
      <c r="AO83" s="4">
        <v>100.82</v>
      </c>
      <c r="AP83" s="1">
        <v>82918</v>
      </c>
      <c r="AQ83" s="1" t="s">
        <v>125</v>
      </c>
      <c r="AS83" s="4">
        <v>110.82</v>
      </c>
      <c r="AT83" s="1">
        <v>82918000</v>
      </c>
      <c r="AU83" s="1" t="s">
        <v>125</v>
      </c>
      <c r="AW83" s="4">
        <v>120.82</v>
      </c>
      <c r="AX83" s="1">
        <v>82918000000</v>
      </c>
      <c r="AY83" s="1" t="s">
        <v>125</v>
      </c>
      <c r="BA83" s="4">
        <v>130.82</v>
      </c>
      <c r="BB83" s="1">
        <v>82918000000000</v>
      </c>
      <c r="BC83" s="1" t="s">
        <v>125</v>
      </c>
      <c r="BE83" s="4">
        <v>140.82</v>
      </c>
      <c r="BF83" s="1">
        <v>8.2918E+16</v>
      </c>
      <c r="BG83" s="1" t="s">
        <v>125</v>
      </c>
    </row>
    <row r="84" spans="1:59" x14ac:dyDescent="0.55000000000000004">
      <c r="A84" s="20">
        <v>0.83</v>
      </c>
      <c r="B84" s="1">
        <v>83</v>
      </c>
      <c r="C84" s="1" t="s">
        <v>131</v>
      </c>
      <c r="E84" s="4">
        <v>10.83</v>
      </c>
      <c r="F84" s="21">
        <v>5.8970000000000802</v>
      </c>
      <c r="G84" s="1" t="s">
        <v>129</v>
      </c>
      <c r="I84" s="20">
        <v>20.83</v>
      </c>
      <c r="J84" s="1">
        <v>5.8970000000000802</v>
      </c>
      <c r="K84" s="1" t="s">
        <v>134</v>
      </c>
      <c r="M84" s="20">
        <v>30.83</v>
      </c>
      <c r="N84" s="1">
        <v>2.90899999999999</v>
      </c>
      <c r="O84" s="1" t="s">
        <v>135</v>
      </c>
      <c r="Q84" s="20">
        <v>40.83</v>
      </c>
      <c r="R84" s="1">
        <v>1.498</v>
      </c>
      <c r="S84" s="1" t="s">
        <v>137</v>
      </c>
      <c r="U84" s="20">
        <v>50.83</v>
      </c>
      <c r="V84" s="1">
        <v>8.9089999999999705</v>
      </c>
      <c r="W84" s="1" t="s">
        <v>137</v>
      </c>
      <c r="Y84" s="20">
        <v>60.83</v>
      </c>
      <c r="Z84" s="1">
        <v>57.805000000000099</v>
      </c>
      <c r="AA84" s="1" t="s">
        <v>137</v>
      </c>
      <c r="AC84" s="20">
        <v>70.83</v>
      </c>
      <c r="AD84" s="1">
        <v>1.7469999999999899</v>
      </c>
      <c r="AE84" s="1" t="s">
        <v>125</v>
      </c>
      <c r="AG84" s="20">
        <v>80.83</v>
      </c>
      <c r="AH84" s="1">
        <v>17.47</v>
      </c>
      <c r="AI84" s="1" t="s">
        <v>125</v>
      </c>
      <c r="AK84" s="20">
        <v>90.83</v>
      </c>
      <c r="AL84" s="1">
        <v>174.70000000000101</v>
      </c>
      <c r="AM84" s="1" t="s">
        <v>125</v>
      </c>
      <c r="AO84" s="4">
        <v>100.83</v>
      </c>
      <c r="AP84" s="1">
        <v>83917</v>
      </c>
      <c r="AQ84" s="1" t="s">
        <v>125</v>
      </c>
      <c r="AS84" s="4">
        <v>110.83</v>
      </c>
      <c r="AT84" s="1">
        <v>83917000</v>
      </c>
      <c r="AU84" s="1" t="s">
        <v>125</v>
      </c>
      <c r="AW84" s="4">
        <v>120.83</v>
      </c>
      <c r="AX84" s="1">
        <v>83917000000</v>
      </c>
      <c r="AY84" s="1" t="s">
        <v>125</v>
      </c>
      <c r="BA84" s="4">
        <v>130.83000000000001</v>
      </c>
      <c r="BB84" s="1">
        <v>83917000000000</v>
      </c>
      <c r="BC84" s="1" t="s">
        <v>125</v>
      </c>
      <c r="BE84" s="4">
        <v>140.83000000000001</v>
      </c>
      <c r="BF84" s="1">
        <v>8.3917E+16</v>
      </c>
      <c r="BG84" s="1" t="s">
        <v>125</v>
      </c>
    </row>
    <row r="85" spans="1:59" x14ac:dyDescent="0.55000000000000004">
      <c r="A85" s="20">
        <v>0.84</v>
      </c>
      <c r="B85" s="1">
        <v>84</v>
      </c>
      <c r="C85" s="1" t="s">
        <v>131</v>
      </c>
      <c r="E85" s="4">
        <v>10.84</v>
      </c>
      <c r="F85" s="21">
        <v>5.9560000000000803</v>
      </c>
      <c r="G85" s="1" t="s">
        <v>129</v>
      </c>
      <c r="I85" s="20">
        <v>20.84</v>
      </c>
      <c r="J85" s="1">
        <v>5.9560000000000803</v>
      </c>
      <c r="K85" s="1" t="s">
        <v>134</v>
      </c>
      <c r="M85" s="20">
        <v>30.84</v>
      </c>
      <c r="N85" s="1">
        <v>2.9319999999999902</v>
      </c>
      <c r="O85" s="1" t="s">
        <v>135</v>
      </c>
      <c r="Q85" s="20">
        <v>40.840000000000003</v>
      </c>
      <c r="R85" s="1">
        <v>1.504</v>
      </c>
      <c r="S85" s="1" t="s">
        <v>137</v>
      </c>
      <c r="U85" s="20">
        <v>50.84</v>
      </c>
      <c r="V85" s="1">
        <v>8.9319999999999702</v>
      </c>
      <c r="W85" s="1" t="s">
        <v>137</v>
      </c>
      <c r="Y85" s="20">
        <v>60.84</v>
      </c>
      <c r="Z85" s="1">
        <v>58.1400000000001</v>
      </c>
      <c r="AA85" s="1" t="s">
        <v>137</v>
      </c>
      <c r="AC85" s="20">
        <v>70.84</v>
      </c>
      <c r="AD85" s="1">
        <v>1.75599999999999</v>
      </c>
      <c r="AE85" s="1" t="s">
        <v>125</v>
      </c>
      <c r="AG85" s="20">
        <v>80.84</v>
      </c>
      <c r="AH85" s="1">
        <v>17.559999999999999</v>
      </c>
      <c r="AI85" s="1" t="s">
        <v>125</v>
      </c>
      <c r="AK85" s="20">
        <v>90.84</v>
      </c>
      <c r="AL85" s="1">
        <v>175.60000000000099</v>
      </c>
      <c r="AM85" s="1" t="s">
        <v>125</v>
      </c>
      <c r="AO85" s="4">
        <v>100.84</v>
      </c>
      <c r="AP85" s="1">
        <v>84916</v>
      </c>
      <c r="AQ85" s="1" t="s">
        <v>125</v>
      </c>
      <c r="AS85" s="4">
        <v>110.84</v>
      </c>
      <c r="AT85" s="1">
        <v>84916000</v>
      </c>
      <c r="AU85" s="1" t="s">
        <v>125</v>
      </c>
      <c r="AW85" s="4">
        <v>120.84</v>
      </c>
      <c r="AX85" s="1">
        <v>84916000000</v>
      </c>
      <c r="AY85" s="1" t="s">
        <v>125</v>
      </c>
      <c r="BA85" s="4">
        <v>130.84</v>
      </c>
      <c r="BB85" s="1">
        <v>84916000000000</v>
      </c>
      <c r="BC85" s="1" t="s">
        <v>125</v>
      </c>
      <c r="BE85" s="4">
        <v>140.84</v>
      </c>
      <c r="BF85" s="1">
        <v>8.4916E+16</v>
      </c>
      <c r="BG85" s="1" t="s">
        <v>125</v>
      </c>
    </row>
    <row r="86" spans="1:59" x14ac:dyDescent="0.55000000000000004">
      <c r="A86" s="20">
        <v>0.85</v>
      </c>
      <c r="B86" s="1">
        <v>85</v>
      </c>
      <c r="C86" s="1" t="s">
        <v>131</v>
      </c>
      <c r="E86" s="4">
        <v>10.85</v>
      </c>
      <c r="F86" s="21">
        <v>6.0150000000000796</v>
      </c>
      <c r="G86" s="1" t="s">
        <v>129</v>
      </c>
      <c r="I86" s="20">
        <v>20.85</v>
      </c>
      <c r="J86" s="1">
        <v>6.0150000000000796</v>
      </c>
      <c r="K86" s="1" t="s">
        <v>134</v>
      </c>
      <c r="M86" s="20">
        <v>30.85</v>
      </c>
      <c r="N86" s="1">
        <v>2.9549999999999899</v>
      </c>
      <c r="O86" s="1" t="s">
        <v>135</v>
      </c>
      <c r="Q86" s="20">
        <v>40.85</v>
      </c>
      <c r="R86" s="1">
        <v>1.51</v>
      </c>
      <c r="S86" s="1" t="s">
        <v>137</v>
      </c>
      <c r="U86" s="20">
        <v>50.85</v>
      </c>
      <c r="V86" s="1">
        <v>8.9549999999999699</v>
      </c>
      <c r="W86" s="1" t="s">
        <v>137</v>
      </c>
      <c r="Y86" s="20">
        <v>60.85</v>
      </c>
      <c r="Z86" s="1">
        <v>58.475000000000101</v>
      </c>
      <c r="AA86" s="1" t="s">
        <v>137</v>
      </c>
      <c r="AC86" s="20">
        <v>70.849999999999994</v>
      </c>
      <c r="AD86" s="1">
        <v>1.7649999999999899</v>
      </c>
      <c r="AE86" s="1" t="s">
        <v>125</v>
      </c>
      <c r="AG86" s="20">
        <v>80.849999999999994</v>
      </c>
      <c r="AH86" s="1">
        <v>17.649999999999999</v>
      </c>
      <c r="AI86" s="1" t="s">
        <v>125</v>
      </c>
      <c r="AK86" s="20">
        <v>90.85</v>
      </c>
      <c r="AL86" s="1">
        <v>176.50000000000099</v>
      </c>
      <c r="AM86" s="1" t="s">
        <v>125</v>
      </c>
      <c r="AO86" s="4">
        <v>100.85</v>
      </c>
      <c r="AP86" s="1">
        <v>85915</v>
      </c>
      <c r="AQ86" s="1" t="s">
        <v>125</v>
      </c>
      <c r="AS86" s="4">
        <v>110.85</v>
      </c>
      <c r="AT86" s="1">
        <v>85915000</v>
      </c>
      <c r="AU86" s="1" t="s">
        <v>125</v>
      </c>
      <c r="AW86" s="4">
        <v>120.85</v>
      </c>
      <c r="AX86" s="1">
        <v>85915000000</v>
      </c>
      <c r="AY86" s="1" t="s">
        <v>125</v>
      </c>
      <c r="BA86" s="4">
        <v>130.85</v>
      </c>
      <c r="BB86" s="1">
        <v>85915000000000</v>
      </c>
      <c r="BC86" s="1" t="s">
        <v>125</v>
      </c>
      <c r="BE86" s="4">
        <v>140.85</v>
      </c>
      <c r="BF86" s="1">
        <v>8.5915E+16</v>
      </c>
      <c r="BG86" s="1" t="s">
        <v>125</v>
      </c>
    </row>
    <row r="87" spans="1:59" x14ac:dyDescent="0.55000000000000004">
      <c r="A87" s="20">
        <v>0.86</v>
      </c>
      <c r="B87" s="1">
        <v>86</v>
      </c>
      <c r="C87" s="1" t="s">
        <v>131</v>
      </c>
      <c r="E87" s="4">
        <v>10.86</v>
      </c>
      <c r="F87" s="21">
        <v>6.0740000000000798</v>
      </c>
      <c r="G87" s="1" t="s">
        <v>129</v>
      </c>
      <c r="I87" s="20">
        <v>20.86</v>
      </c>
      <c r="J87" s="1">
        <v>6.0740000000000798</v>
      </c>
      <c r="K87" s="1" t="s">
        <v>134</v>
      </c>
      <c r="M87" s="20">
        <v>30.86</v>
      </c>
      <c r="N87" s="1">
        <v>2.97799999999999</v>
      </c>
      <c r="O87" s="1" t="s">
        <v>135</v>
      </c>
      <c r="Q87" s="20">
        <v>40.86</v>
      </c>
      <c r="R87" s="1">
        <v>1.516</v>
      </c>
      <c r="S87" s="1" t="s">
        <v>137</v>
      </c>
      <c r="U87" s="20">
        <v>50.86</v>
      </c>
      <c r="V87" s="1">
        <v>8.9779999999999696</v>
      </c>
      <c r="W87" s="1" t="s">
        <v>137</v>
      </c>
      <c r="Y87" s="20">
        <v>60.86</v>
      </c>
      <c r="Z87" s="1">
        <v>58.810000000000102</v>
      </c>
      <c r="AA87" s="1" t="s">
        <v>137</v>
      </c>
      <c r="AC87" s="20">
        <v>70.86</v>
      </c>
      <c r="AD87" s="1">
        <v>1.77399999999999</v>
      </c>
      <c r="AE87" s="1" t="s">
        <v>125</v>
      </c>
      <c r="AG87" s="20">
        <v>80.86</v>
      </c>
      <c r="AH87" s="1">
        <v>17.739999999999998</v>
      </c>
      <c r="AI87" s="1" t="s">
        <v>125</v>
      </c>
      <c r="AK87" s="20">
        <v>90.86</v>
      </c>
      <c r="AL87" s="1">
        <v>177.4</v>
      </c>
      <c r="AM87" s="1" t="s">
        <v>125</v>
      </c>
      <c r="AO87" s="4">
        <v>100.86</v>
      </c>
      <c r="AP87" s="1">
        <v>86914</v>
      </c>
      <c r="AQ87" s="1" t="s">
        <v>125</v>
      </c>
      <c r="AS87" s="4">
        <v>110.86</v>
      </c>
      <c r="AT87" s="1">
        <v>86914000</v>
      </c>
      <c r="AU87" s="1" t="s">
        <v>125</v>
      </c>
      <c r="AW87" s="4">
        <v>120.86</v>
      </c>
      <c r="AX87" s="1">
        <v>86914000000</v>
      </c>
      <c r="AY87" s="1" t="s">
        <v>125</v>
      </c>
      <c r="BA87" s="4">
        <v>130.86000000000001</v>
      </c>
      <c r="BB87" s="1">
        <v>86914000000000</v>
      </c>
      <c r="BC87" s="1" t="s">
        <v>125</v>
      </c>
      <c r="BE87" s="4">
        <v>140.86000000000001</v>
      </c>
      <c r="BF87" s="1">
        <v>8.6914E+16</v>
      </c>
      <c r="BG87" s="1" t="s">
        <v>125</v>
      </c>
    </row>
    <row r="88" spans="1:59" x14ac:dyDescent="0.55000000000000004">
      <c r="A88" s="20">
        <v>0.87</v>
      </c>
      <c r="B88" s="1">
        <v>87</v>
      </c>
      <c r="C88" s="1" t="s">
        <v>131</v>
      </c>
      <c r="E88" s="4">
        <v>10.87</v>
      </c>
      <c r="F88" s="21">
        <v>6.1330000000000799</v>
      </c>
      <c r="G88" s="1" t="s">
        <v>129</v>
      </c>
      <c r="I88" s="20">
        <v>20.87</v>
      </c>
      <c r="J88" s="1">
        <v>6.1330000000000799</v>
      </c>
      <c r="K88" s="1" t="s">
        <v>134</v>
      </c>
      <c r="M88" s="20">
        <v>30.87</v>
      </c>
      <c r="N88" s="1">
        <v>3.0009999999999901</v>
      </c>
      <c r="O88" s="1" t="s">
        <v>135</v>
      </c>
      <c r="Q88" s="20">
        <v>40.869999999999997</v>
      </c>
      <c r="R88" s="1">
        <v>1.522</v>
      </c>
      <c r="S88" s="1" t="s">
        <v>137</v>
      </c>
      <c r="U88" s="20">
        <v>50.87</v>
      </c>
      <c r="V88" s="1">
        <v>9.0009999999999692</v>
      </c>
      <c r="W88" s="1" t="s">
        <v>137</v>
      </c>
      <c r="Y88" s="20">
        <v>60.87</v>
      </c>
      <c r="Z88" s="1">
        <v>59.145000000000103</v>
      </c>
      <c r="AA88" s="1" t="s">
        <v>137</v>
      </c>
      <c r="AC88" s="20">
        <v>70.87</v>
      </c>
      <c r="AD88" s="1">
        <v>1.7829999999999899</v>
      </c>
      <c r="AE88" s="1" t="s">
        <v>125</v>
      </c>
      <c r="AG88" s="20">
        <v>80.87</v>
      </c>
      <c r="AH88" s="1">
        <v>17.829999999999998</v>
      </c>
      <c r="AI88" s="1" t="s">
        <v>125</v>
      </c>
      <c r="AK88" s="20">
        <v>90.87</v>
      </c>
      <c r="AL88" s="1">
        <v>178.3</v>
      </c>
      <c r="AM88" s="1" t="s">
        <v>125</v>
      </c>
      <c r="AO88" s="4">
        <v>100.87</v>
      </c>
      <c r="AP88" s="1">
        <v>87913</v>
      </c>
      <c r="AQ88" s="1" t="s">
        <v>125</v>
      </c>
      <c r="AS88" s="4">
        <v>110.87</v>
      </c>
      <c r="AT88" s="1">
        <v>87913000</v>
      </c>
      <c r="AU88" s="1" t="s">
        <v>125</v>
      </c>
      <c r="AW88" s="4">
        <v>120.87</v>
      </c>
      <c r="AX88" s="1">
        <v>87913000000</v>
      </c>
      <c r="AY88" s="1" t="s">
        <v>125</v>
      </c>
      <c r="BA88" s="4">
        <v>130.87</v>
      </c>
      <c r="BB88" s="1">
        <v>87913000000000</v>
      </c>
      <c r="BC88" s="1" t="s">
        <v>125</v>
      </c>
      <c r="BE88" s="4">
        <v>140.87</v>
      </c>
      <c r="BF88" s="1">
        <v>8.7913E+16</v>
      </c>
      <c r="BG88" s="1" t="s">
        <v>125</v>
      </c>
    </row>
    <row r="89" spans="1:59" x14ac:dyDescent="0.55000000000000004">
      <c r="A89" s="20">
        <v>0.88</v>
      </c>
      <c r="B89" s="1">
        <v>88</v>
      </c>
      <c r="C89" s="1" t="s">
        <v>131</v>
      </c>
      <c r="E89" s="4">
        <v>10.88</v>
      </c>
      <c r="F89" s="21">
        <v>6.1920000000000801</v>
      </c>
      <c r="G89" s="1" t="s">
        <v>129</v>
      </c>
      <c r="I89" s="20">
        <v>20.88</v>
      </c>
      <c r="J89" s="1">
        <v>6.1920000000000801</v>
      </c>
      <c r="K89" s="1" t="s">
        <v>134</v>
      </c>
      <c r="M89" s="20">
        <v>30.88</v>
      </c>
      <c r="N89" s="1">
        <v>3.0239999999999898</v>
      </c>
      <c r="O89" s="1" t="s">
        <v>135</v>
      </c>
      <c r="Q89" s="20">
        <v>40.880000000000003</v>
      </c>
      <c r="R89" s="1">
        <v>1.528</v>
      </c>
      <c r="S89" s="1" t="s">
        <v>137</v>
      </c>
      <c r="U89" s="20">
        <v>50.88</v>
      </c>
      <c r="V89" s="1">
        <v>9.0239999999999707</v>
      </c>
      <c r="W89" s="1" t="s">
        <v>137</v>
      </c>
      <c r="Y89" s="20">
        <v>60.88</v>
      </c>
      <c r="Z89" s="1">
        <v>59.480000000000103</v>
      </c>
      <c r="AA89" s="1" t="s">
        <v>137</v>
      </c>
      <c r="AC89" s="20">
        <v>70.88</v>
      </c>
      <c r="AD89" s="1">
        <v>1.79199999999999</v>
      </c>
      <c r="AE89" s="1" t="s">
        <v>125</v>
      </c>
      <c r="AG89" s="20">
        <v>80.88</v>
      </c>
      <c r="AH89" s="1">
        <v>17.920000000000002</v>
      </c>
      <c r="AI89" s="1" t="s">
        <v>125</v>
      </c>
      <c r="AK89" s="20">
        <v>90.88</v>
      </c>
      <c r="AL89" s="1">
        <v>179.20000000000101</v>
      </c>
      <c r="AM89" s="1" t="s">
        <v>125</v>
      </c>
      <c r="AO89" s="4">
        <v>100.88</v>
      </c>
      <c r="AP89" s="1">
        <v>88912</v>
      </c>
      <c r="AQ89" s="1" t="s">
        <v>125</v>
      </c>
      <c r="AS89" s="4">
        <v>110.88</v>
      </c>
      <c r="AT89" s="1">
        <v>88912000</v>
      </c>
      <c r="AU89" s="1" t="s">
        <v>125</v>
      </c>
      <c r="AW89" s="4">
        <v>120.88</v>
      </c>
      <c r="AX89" s="1">
        <v>88912000000</v>
      </c>
      <c r="AY89" s="1" t="s">
        <v>125</v>
      </c>
      <c r="BA89" s="4">
        <v>130.88</v>
      </c>
      <c r="BB89" s="1">
        <v>88912000000000</v>
      </c>
      <c r="BC89" s="1" t="s">
        <v>125</v>
      </c>
      <c r="BE89" s="4">
        <v>140.88</v>
      </c>
      <c r="BF89" s="1">
        <v>8.8912E+16</v>
      </c>
      <c r="BG89" s="1" t="s">
        <v>125</v>
      </c>
    </row>
    <row r="90" spans="1:59" x14ac:dyDescent="0.55000000000000004">
      <c r="A90" s="20">
        <v>0.89</v>
      </c>
      <c r="B90" s="1">
        <v>89</v>
      </c>
      <c r="C90" s="1" t="s">
        <v>131</v>
      </c>
      <c r="E90" s="4">
        <v>10.89</v>
      </c>
      <c r="F90" s="21">
        <v>6.2510000000000803</v>
      </c>
      <c r="G90" s="1" t="s">
        <v>129</v>
      </c>
      <c r="I90" s="20">
        <v>20.89</v>
      </c>
      <c r="J90" s="1">
        <v>6.2510000000000803</v>
      </c>
      <c r="K90" s="1" t="s">
        <v>134</v>
      </c>
      <c r="M90" s="20">
        <v>30.89</v>
      </c>
      <c r="N90" s="1">
        <v>3.0469999999999899</v>
      </c>
      <c r="O90" s="1" t="s">
        <v>135</v>
      </c>
      <c r="Q90" s="20">
        <v>40.89</v>
      </c>
      <c r="R90" s="1">
        <v>1.534</v>
      </c>
      <c r="S90" s="1" t="s">
        <v>137</v>
      </c>
      <c r="U90" s="20">
        <v>50.89</v>
      </c>
      <c r="V90" s="1">
        <v>9.0469999999999704</v>
      </c>
      <c r="W90" s="1" t="s">
        <v>137</v>
      </c>
      <c r="Y90" s="20">
        <v>60.89</v>
      </c>
      <c r="Z90" s="1">
        <v>59.815000000000097</v>
      </c>
      <c r="AA90" s="1" t="s">
        <v>137</v>
      </c>
      <c r="AC90" s="20">
        <v>70.89</v>
      </c>
      <c r="AD90" s="1">
        <v>1.8009999999999899</v>
      </c>
      <c r="AE90" s="1" t="s">
        <v>125</v>
      </c>
      <c r="AG90" s="20">
        <v>80.89</v>
      </c>
      <c r="AH90" s="1">
        <v>18.010000000000002</v>
      </c>
      <c r="AI90" s="1" t="s">
        <v>125</v>
      </c>
      <c r="AK90" s="20">
        <v>90.89</v>
      </c>
      <c r="AL90" s="1">
        <v>180.10000000000099</v>
      </c>
      <c r="AM90" s="1" t="s">
        <v>125</v>
      </c>
      <c r="AO90" s="4">
        <v>100.89</v>
      </c>
      <c r="AP90" s="1">
        <v>89911</v>
      </c>
      <c r="AQ90" s="1" t="s">
        <v>125</v>
      </c>
      <c r="AS90" s="4">
        <v>110.89</v>
      </c>
      <c r="AT90" s="1">
        <v>89911000</v>
      </c>
      <c r="AU90" s="1" t="s">
        <v>125</v>
      </c>
      <c r="AW90" s="4">
        <v>120.89</v>
      </c>
      <c r="AX90" s="1">
        <v>89911000000</v>
      </c>
      <c r="AY90" s="1" t="s">
        <v>125</v>
      </c>
      <c r="BA90" s="4">
        <v>130.88999999999999</v>
      </c>
      <c r="BB90" s="1">
        <v>89911000000000</v>
      </c>
      <c r="BC90" s="1" t="s">
        <v>125</v>
      </c>
      <c r="BE90" s="4">
        <v>140.88999999999999</v>
      </c>
      <c r="BF90" s="1">
        <v>8.9911E+16</v>
      </c>
      <c r="BG90" s="1" t="s">
        <v>125</v>
      </c>
    </row>
    <row r="91" spans="1:59" x14ac:dyDescent="0.55000000000000004">
      <c r="A91" s="20">
        <v>0.9</v>
      </c>
      <c r="B91" s="1">
        <v>90</v>
      </c>
      <c r="C91" s="1" t="s">
        <v>131</v>
      </c>
      <c r="E91" s="4">
        <v>10.9</v>
      </c>
      <c r="F91" s="21">
        <v>6.3100000000000804</v>
      </c>
      <c r="G91" s="1" t="s">
        <v>129</v>
      </c>
      <c r="I91" s="20">
        <v>20.9</v>
      </c>
      <c r="J91" s="1">
        <v>6.3100000000000804</v>
      </c>
      <c r="K91" s="1" t="s">
        <v>134</v>
      </c>
      <c r="M91" s="20">
        <v>30.9</v>
      </c>
      <c r="N91" s="1">
        <v>3.0699999999999901</v>
      </c>
      <c r="O91" s="1" t="s">
        <v>135</v>
      </c>
      <c r="Q91" s="20">
        <v>40.9</v>
      </c>
      <c r="R91" s="1">
        <v>1.54</v>
      </c>
      <c r="S91" s="1" t="s">
        <v>137</v>
      </c>
      <c r="U91" s="20">
        <v>50.9</v>
      </c>
      <c r="V91" s="1">
        <v>9.0699999999999701</v>
      </c>
      <c r="W91" s="1" t="s">
        <v>137</v>
      </c>
      <c r="Y91" s="20">
        <v>60.9</v>
      </c>
      <c r="Z91" s="1">
        <v>60.150000000000098</v>
      </c>
      <c r="AA91" s="1" t="s">
        <v>137</v>
      </c>
      <c r="AC91" s="20">
        <v>70.900000000000006</v>
      </c>
      <c r="AD91" s="1">
        <v>1.8099999999999901</v>
      </c>
      <c r="AE91" s="1" t="s">
        <v>125</v>
      </c>
      <c r="AG91" s="20">
        <v>80.900000000000006</v>
      </c>
      <c r="AH91" s="1">
        <v>18.100000000000001</v>
      </c>
      <c r="AI91" s="1" t="s">
        <v>125</v>
      </c>
      <c r="AK91" s="20">
        <v>90.9</v>
      </c>
      <c r="AL91" s="1">
        <v>181.00000000000099</v>
      </c>
      <c r="AM91" s="1" t="s">
        <v>125</v>
      </c>
      <c r="AO91" s="4">
        <v>100.9</v>
      </c>
      <c r="AP91" s="1">
        <v>90910</v>
      </c>
      <c r="AQ91" s="1" t="s">
        <v>125</v>
      </c>
      <c r="AS91" s="4">
        <v>110.9</v>
      </c>
      <c r="AT91" s="1">
        <v>90910000</v>
      </c>
      <c r="AU91" s="1" t="s">
        <v>125</v>
      </c>
      <c r="AW91" s="4">
        <v>120.9</v>
      </c>
      <c r="AX91" s="1">
        <v>90910000000</v>
      </c>
      <c r="AY91" s="1" t="s">
        <v>125</v>
      </c>
      <c r="BA91" s="4">
        <v>130.9</v>
      </c>
      <c r="BB91" s="1">
        <v>90910000000000</v>
      </c>
      <c r="BC91" s="1" t="s">
        <v>125</v>
      </c>
      <c r="BE91" s="4">
        <v>140.9</v>
      </c>
      <c r="BF91" s="1">
        <v>9.091E+16</v>
      </c>
      <c r="BG91" s="1" t="s">
        <v>125</v>
      </c>
    </row>
    <row r="92" spans="1:59" x14ac:dyDescent="0.55000000000000004">
      <c r="A92" s="20">
        <v>0.91</v>
      </c>
      <c r="B92" s="1">
        <v>91</v>
      </c>
      <c r="C92" s="1" t="s">
        <v>131</v>
      </c>
      <c r="E92" s="4">
        <v>10.91</v>
      </c>
      <c r="F92" s="21">
        <v>6.3690000000000797</v>
      </c>
      <c r="G92" s="1" t="s">
        <v>129</v>
      </c>
      <c r="I92" s="20">
        <v>20.91</v>
      </c>
      <c r="J92" s="1">
        <v>6.3690000000000797</v>
      </c>
      <c r="K92" s="1" t="s">
        <v>134</v>
      </c>
      <c r="M92" s="20">
        <v>30.91</v>
      </c>
      <c r="N92" s="1">
        <v>3.0929999999999902</v>
      </c>
      <c r="O92" s="1" t="s">
        <v>135</v>
      </c>
      <c r="Q92" s="20">
        <v>40.909999999999997</v>
      </c>
      <c r="R92" s="1">
        <v>1.546</v>
      </c>
      <c r="S92" s="1" t="s">
        <v>137</v>
      </c>
      <c r="U92" s="20">
        <v>50.91</v>
      </c>
      <c r="V92" s="1">
        <v>9.0929999999999698</v>
      </c>
      <c r="W92" s="1" t="s">
        <v>137</v>
      </c>
      <c r="Y92" s="20">
        <v>60.91</v>
      </c>
      <c r="Z92" s="1">
        <v>60.485000000000099</v>
      </c>
      <c r="AA92" s="1" t="s">
        <v>137</v>
      </c>
      <c r="AC92" s="20">
        <v>70.91</v>
      </c>
      <c r="AD92" s="1">
        <v>1.81899999999999</v>
      </c>
      <c r="AE92" s="1" t="s">
        <v>125</v>
      </c>
      <c r="AG92" s="20">
        <v>80.91</v>
      </c>
      <c r="AH92" s="1">
        <v>18.190000000000001</v>
      </c>
      <c r="AI92" s="1" t="s">
        <v>125</v>
      </c>
      <c r="AK92" s="20">
        <v>90.91</v>
      </c>
      <c r="AL92" s="1">
        <v>181.9</v>
      </c>
      <c r="AM92" s="1" t="s">
        <v>125</v>
      </c>
      <c r="AO92" s="4">
        <v>100.91</v>
      </c>
      <c r="AP92" s="1">
        <v>91909</v>
      </c>
      <c r="AQ92" s="1" t="s">
        <v>125</v>
      </c>
      <c r="AS92" s="4">
        <v>110.91</v>
      </c>
      <c r="AT92" s="1">
        <v>91909000</v>
      </c>
      <c r="AU92" s="1" t="s">
        <v>125</v>
      </c>
      <c r="AW92" s="4">
        <v>120.91</v>
      </c>
      <c r="AX92" s="1">
        <v>91909000000</v>
      </c>
      <c r="AY92" s="1" t="s">
        <v>125</v>
      </c>
      <c r="BA92" s="4">
        <v>130.91</v>
      </c>
      <c r="BB92" s="1">
        <v>91909000000000</v>
      </c>
      <c r="BC92" s="1" t="s">
        <v>125</v>
      </c>
      <c r="BE92" s="4">
        <v>140.91</v>
      </c>
      <c r="BF92" s="1">
        <v>9.1909E+16</v>
      </c>
      <c r="BG92" s="1" t="s">
        <v>125</v>
      </c>
    </row>
    <row r="93" spans="1:59" x14ac:dyDescent="0.55000000000000004">
      <c r="A93" s="20">
        <v>0.92</v>
      </c>
      <c r="B93" s="1">
        <v>92</v>
      </c>
      <c r="C93" s="1" t="s">
        <v>131</v>
      </c>
      <c r="E93" s="4">
        <v>10.92</v>
      </c>
      <c r="F93" s="21">
        <v>6.4280000000000799</v>
      </c>
      <c r="G93" s="1" t="s">
        <v>129</v>
      </c>
      <c r="I93" s="20">
        <v>20.92</v>
      </c>
      <c r="J93" s="1">
        <v>6.4280000000000799</v>
      </c>
      <c r="K93" s="1" t="s">
        <v>134</v>
      </c>
      <c r="M93" s="20">
        <v>30.92</v>
      </c>
      <c r="N93" s="1">
        <v>3.1159999999999899</v>
      </c>
      <c r="O93" s="1" t="s">
        <v>135</v>
      </c>
      <c r="Q93" s="20">
        <v>40.92</v>
      </c>
      <c r="R93" s="1">
        <v>1.552</v>
      </c>
      <c r="S93" s="1" t="s">
        <v>137</v>
      </c>
      <c r="U93" s="20">
        <v>50.92</v>
      </c>
      <c r="V93" s="1">
        <v>9.1159999999999695</v>
      </c>
      <c r="W93" s="1" t="s">
        <v>137</v>
      </c>
      <c r="Y93" s="20">
        <v>60.92</v>
      </c>
      <c r="Z93" s="1">
        <v>60.8200000000001</v>
      </c>
      <c r="AA93" s="1" t="s">
        <v>137</v>
      </c>
      <c r="AC93" s="20">
        <v>70.92</v>
      </c>
      <c r="AD93" s="1">
        <v>1.8279999999999901</v>
      </c>
      <c r="AE93" s="1" t="s">
        <v>125</v>
      </c>
      <c r="AG93" s="20">
        <v>80.92</v>
      </c>
      <c r="AH93" s="1">
        <v>18.28</v>
      </c>
      <c r="AI93" s="1" t="s">
        <v>125</v>
      </c>
      <c r="AK93" s="20">
        <v>90.92</v>
      </c>
      <c r="AL93" s="1">
        <v>182.8</v>
      </c>
      <c r="AM93" s="1" t="s">
        <v>125</v>
      </c>
      <c r="AO93" s="4">
        <v>100.92</v>
      </c>
      <c r="AP93" s="1">
        <v>92908</v>
      </c>
      <c r="AQ93" s="1" t="s">
        <v>125</v>
      </c>
      <c r="AS93" s="4">
        <v>110.92</v>
      </c>
      <c r="AT93" s="1">
        <v>92908000</v>
      </c>
      <c r="AU93" s="1" t="s">
        <v>125</v>
      </c>
      <c r="AW93" s="4">
        <v>120.92</v>
      </c>
      <c r="AX93" s="1">
        <v>92908000000</v>
      </c>
      <c r="AY93" s="1" t="s">
        <v>125</v>
      </c>
      <c r="BA93" s="4">
        <v>130.91999999999999</v>
      </c>
      <c r="BB93" s="1">
        <v>92908000000000</v>
      </c>
      <c r="BC93" s="1" t="s">
        <v>125</v>
      </c>
      <c r="BE93" s="4">
        <v>140.91999999999999</v>
      </c>
      <c r="BF93" s="1">
        <v>9.2908E+16</v>
      </c>
      <c r="BG93" s="1" t="s">
        <v>125</v>
      </c>
    </row>
    <row r="94" spans="1:59" x14ac:dyDescent="0.55000000000000004">
      <c r="A94" s="20">
        <v>0.93</v>
      </c>
      <c r="B94" s="1">
        <v>93</v>
      </c>
      <c r="C94" s="1" t="s">
        <v>131</v>
      </c>
      <c r="E94" s="4">
        <v>10.93</v>
      </c>
      <c r="F94" s="21">
        <v>6.48700000000008</v>
      </c>
      <c r="G94" s="1" t="s">
        <v>129</v>
      </c>
      <c r="I94" s="20">
        <v>20.93</v>
      </c>
      <c r="J94" s="1">
        <v>6.48700000000008</v>
      </c>
      <c r="K94" s="1" t="s">
        <v>134</v>
      </c>
      <c r="M94" s="20">
        <v>30.93</v>
      </c>
      <c r="N94" s="1">
        <v>3.13899999999999</v>
      </c>
      <c r="O94" s="1" t="s">
        <v>135</v>
      </c>
      <c r="Q94" s="20">
        <v>40.93</v>
      </c>
      <c r="R94" s="1">
        <v>1.5580000000000001</v>
      </c>
      <c r="S94" s="1" t="s">
        <v>137</v>
      </c>
      <c r="U94" s="20">
        <v>50.93</v>
      </c>
      <c r="V94" s="1">
        <v>9.1389999999999691</v>
      </c>
      <c r="W94" s="1" t="s">
        <v>137</v>
      </c>
      <c r="Y94" s="20">
        <v>60.93</v>
      </c>
      <c r="Z94" s="1">
        <v>61.155000000000101</v>
      </c>
      <c r="AA94" s="1" t="s">
        <v>137</v>
      </c>
      <c r="AC94" s="20">
        <v>70.930000000000007</v>
      </c>
      <c r="AD94" s="1">
        <v>1.83699999999999</v>
      </c>
      <c r="AE94" s="1" t="s">
        <v>125</v>
      </c>
      <c r="AG94" s="20">
        <v>80.930000000000007</v>
      </c>
      <c r="AH94" s="1">
        <v>18.37</v>
      </c>
      <c r="AI94" s="1" t="s">
        <v>125</v>
      </c>
      <c r="AK94" s="20">
        <v>90.93</v>
      </c>
      <c r="AL94" s="1">
        <v>183.70000000000101</v>
      </c>
      <c r="AM94" s="1" t="s">
        <v>125</v>
      </c>
      <c r="AO94" s="4">
        <v>100.93</v>
      </c>
      <c r="AP94" s="1">
        <v>93907</v>
      </c>
      <c r="AQ94" s="1" t="s">
        <v>125</v>
      </c>
      <c r="AS94" s="4">
        <v>110.93</v>
      </c>
      <c r="AT94" s="1">
        <v>93907000</v>
      </c>
      <c r="AU94" s="1" t="s">
        <v>125</v>
      </c>
      <c r="AW94" s="4">
        <v>120.93</v>
      </c>
      <c r="AX94" s="1">
        <v>93907000000</v>
      </c>
      <c r="AY94" s="1" t="s">
        <v>125</v>
      </c>
      <c r="BA94" s="4">
        <v>130.93</v>
      </c>
      <c r="BB94" s="1">
        <v>93907000000000</v>
      </c>
      <c r="BC94" s="1" t="s">
        <v>125</v>
      </c>
      <c r="BE94" s="4">
        <v>140.93</v>
      </c>
      <c r="BF94" s="1">
        <v>9.3907E+16</v>
      </c>
      <c r="BG94" s="1" t="s">
        <v>125</v>
      </c>
    </row>
    <row r="95" spans="1:59" x14ac:dyDescent="0.55000000000000004">
      <c r="A95" s="20">
        <v>0.94</v>
      </c>
      <c r="B95" s="1">
        <v>94</v>
      </c>
      <c r="C95" s="1" t="s">
        <v>131</v>
      </c>
      <c r="E95" s="4">
        <v>10.94</v>
      </c>
      <c r="F95" s="21">
        <v>6.5460000000000802</v>
      </c>
      <c r="G95" s="1" t="s">
        <v>129</v>
      </c>
      <c r="I95" s="20">
        <v>20.94</v>
      </c>
      <c r="J95" s="1">
        <v>6.5460000000000802</v>
      </c>
      <c r="K95" s="1" t="s">
        <v>134</v>
      </c>
      <c r="M95" s="20">
        <v>30.94</v>
      </c>
      <c r="N95" s="1">
        <v>3.1619999999999902</v>
      </c>
      <c r="O95" s="1" t="s">
        <v>135</v>
      </c>
      <c r="Q95" s="20">
        <v>40.94</v>
      </c>
      <c r="R95" s="1">
        <v>1.5640000000000001</v>
      </c>
      <c r="S95" s="1" t="s">
        <v>137</v>
      </c>
      <c r="U95" s="20">
        <v>50.94</v>
      </c>
      <c r="V95" s="1">
        <v>9.1619999999999706</v>
      </c>
      <c r="W95" s="1" t="s">
        <v>137</v>
      </c>
      <c r="Y95" s="20">
        <v>60.94</v>
      </c>
      <c r="Z95" s="1">
        <v>61.490000000000101</v>
      </c>
      <c r="AA95" s="1" t="s">
        <v>137</v>
      </c>
      <c r="AC95" s="20">
        <v>70.94</v>
      </c>
      <c r="AD95" s="1">
        <v>1.8459999999999901</v>
      </c>
      <c r="AE95" s="1" t="s">
        <v>125</v>
      </c>
      <c r="AG95" s="20">
        <v>80.94</v>
      </c>
      <c r="AH95" s="1">
        <v>18.46</v>
      </c>
      <c r="AI95" s="1" t="s">
        <v>125</v>
      </c>
      <c r="AK95" s="20">
        <v>90.94</v>
      </c>
      <c r="AL95" s="1">
        <v>184.60000000000099</v>
      </c>
      <c r="AM95" s="1" t="s">
        <v>125</v>
      </c>
      <c r="AO95" s="4">
        <v>100.94</v>
      </c>
      <c r="AP95" s="1">
        <v>94906</v>
      </c>
      <c r="AQ95" s="1" t="s">
        <v>125</v>
      </c>
      <c r="AS95" s="4">
        <v>110.94</v>
      </c>
      <c r="AT95" s="1">
        <v>94906000</v>
      </c>
      <c r="AU95" s="1" t="s">
        <v>125</v>
      </c>
      <c r="AW95" s="4">
        <v>120.94</v>
      </c>
      <c r="AX95" s="1">
        <v>94906000000</v>
      </c>
      <c r="AY95" s="1" t="s">
        <v>125</v>
      </c>
      <c r="BA95" s="4">
        <v>130.94</v>
      </c>
      <c r="BB95" s="1">
        <v>94906000000000</v>
      </c>
      <c r="BC95" s="1" t="s">
        <v>125</v>
      </c>
      <c r="BE95" s="4">
        <v>140.94</v>
      </c>
      <c r="BF95" s="1">
        <v>9.4906E+16</v>
      </c>
      <c r="BG95" s="1" t="s">
        <v>125</v>
      </c>
    </row>
    <row r="96" spans="1:59" x14ac:dyDescent="0.55000000000000004">
      <c r="A96" s="20">
        <v>0.95</v>
      </c>
      <c r="B96" s="1">
        <v>95</v>
      </c>
      <c r="C96" s="1" t="s">
        <v>131</v>
      </c>
      <c r="E96" s="4">
        <v>10.95</v>
      </c>
      <c r="F96" s="21">
        <v>6.6050000000000804</v>
      </c>
      <c r="G96" s="1" t="s">
        <v>129</v>
      </c>
      <c r="I96" s="20">
        <v>20.95</v>
      </c>
      <c r="J96" s="1">
        <v>6.6050000000000804</v>
      </c>
      <c r="K96" s="1" t="s">
        <v>134</v>
      </c>
      <c r="M96" s="20">
        <v>30.95</v>
      </c>
      <c r="N96" s="1">
        <v>3.1849999999999898</v>
      </c>
      <c r="O96" s="1" t="s">
        <v>135</v>
      </c>
      <c r="Q96" s="20">
        <v>40.950000000000003</v>
      </c>
      <c r="R96" s="1">
        <v>1.57</v>
      </c>
      <c r="S96" s="1" t="s">
        <v>137</v>
      </c>
      <c r="U96" s="20">
        <v>50.95</v>
      </c>
      <c r="V96" s="1">
        <v>9.1849999999999703</v>
      </c>
      <c r="W96" s="1" t="s">
        <v>137</v>
      </c>
      <c r="Y96" s="20">
        <v>60.95</v>
      </c>
      <c r="Z96" s="1">
        <v>61.825000000000102</v>
      </c>
      <c r="AA96" s="1" t="s">
        <v>137</v>
      </c>
      <c r="AC96" s="20">
        <v>70.95</v>
      </c>
      <c r="AD96" s="1">
        <v>1.85499999999999</v>
      </c>
      <c r="AE96" s="1" t="s">
        <v>125</v>
      </c>
      <c r="AG96" s="20">
        <v>80.95</v>
      </c>
      <c r="AH96" s="1">
        <v>18.55</v>
      </c>
      <c r="AI96" s="1" t="s">
        <v>125</v>
      </c>
      <c r="AK96" s="20">
        <v>90.95</v>
      </c>
      <c r="AL96" s="1">
        <v>185.50000000000099</v>
      </c>
      <c r="AM96" s="1" t="s">
        <v>125</v>
      </c>
      <c r="AO96" s="4">
        <v>100.95</v>
      </c>
      <c r="AP96" s="1">
        <v>95905</v>
      </c>
      <c r="AQ96" s="1" t="s">
        <v>125</v>
      </c>
      <c r="AS96" s="4">
        <v>110.95</v>
      </c>
      <c r="AT96" s="1">
        <v>95905000</v>
      </c>
      <c r="AU96" s="1" t="s">
        <v>125</v>
      </c>
      <c r="AW96" s="4">
        <v>120.95</v>
      </c>
      <c r="AX96" s="1">
        <v>95905000000</v>
      </c>
      <c r="AY96" s="1" t="s">
        <v>125</v>
      </c>
      <c r="BA96" s="4">
        <v>130.94999999999999</v>
      </c>
      <c r="BB96" s="1">
        <v>95905000000000</v>
      </c>
      <c r="BC96" s="1" t="s">
        <v>125</v>
      </c>
      <c r="BE96" s="4">
        <v>140.94999999999999</v>
      </c>
      <c r="BF96" s="1">
        <v>9.5905E+16</v>
      </c>
      <c r="BG96" s="1" t="s">
        <v>125</v>
      </c>
    </row>
    <row r="97" spans="1:59" x14ac:dyDescent="0.55000000000000004">
      <c r="A97" s="20">
        <v>0.96</v>
      </c>
      <c r="B97" s="1">
        <v>96</v>
      </c>
      <c r="C97" s="1" t="s">
        <v>131</v>
      </c>
      <c r="E97" s="4">
        <v>10.96</v>
      </c>
      <c r="F97" s="21">
        <v>6.6640000000000796</v>
      </c>
      <c r="G97" s="1" t="s">
        <v>129</v>
      </c>
      <c r="I97" s="20">
        <v>20.96</v>
      </c>
      <c r="J97" s="1">
        <v>6.6640000000000796</v>
      </c>
      <c r="K97" s="1" t="s">
        <v>134</v>
      </c>
      <c r="M97" s="20">
        <v>30.96</v>
      </c>
      <c r="N97" s="1">
        <v>3.20799999999999</v>
      </c>
      <c r="O97" s="1" t="s">
        <v>135</v>
      </c>
      <c r="Q97" s="20">
        <v>40.96</v>
      </c>
      <c r="R97" s="1">
        <v>1.5760000000000001</v>
      </c>
      <c r="S97" s="1" t="s">
        <v>137</v>
      </c>
      <c r="U97" s="20">
        <v>50.96</v>
      </c>
      <c r="V97" s="1">
        <v>9.20799999999997</v>
      </c>
      <c r="W97" s="1" t="s">
        <v>137</v>
      </c>
      <c r="Y97" s="20">
        <v>60.96</v>
      </c>
      <c r="Z97" s="1">
        <v>62.160000000000103</v>
      </c>
      <c r="AA97" s="1" t="s">
        <v>137</v>
      </c>
      <c r="AC97" s="20">
        <v>70.959999999999994</v>
      </c>
      <c r="AD97" s="1">
        <v>1.8639999999999901</v>
      </c>
      <c r="AE97" s="1" t="s">
        <v>125</v>
      </c>
      <c r="AG97" s="20">
        <v>80.959999999999994</v>
      </c>
      <c r="AH97" s="1">
        <v>18.64</v>
      </c>
      <c r="AI97" s="1" t="s">
        <v>125</v>
      </c>
      <c r="AK97" s="20">
        <v>90.96</v>
      </c>
      <c r="AL97" s="1">
        <v>186.4</v>
      </c>
      <c r="AM97" s="1" t="s">
        <v>125</v>
      </c>
      <c r="AO97" s="4">
        <v>100.96</v>
      </c>
      <c r="AP97" s="1">
        <v>96904</v>
      </c>
      <c r="AQ97" s="1" t="s">
        <v>125</v>
      </c>
      <c r="AS97" s="4">
        <v>110.96</v>
      </c>
      <c r="AT97" s="1">
        <v>96904000</v>
      </c>
      <c r="AU97" s="1" t="s">
        <v>125</v>
      </c>
      <c r="AW97" s="4">
        <v>120.96</v>
      </c>
      <c r="AX97" s="1">
        <v>96904000000</v>
      </c>
      <c r="AY97" s="1" t="s">
        <v>125</v>
      </c>
      <c r="BA97" s="4">
        <v>130.96</v>
      </c>
      <c r="BB97" s="1">
        <v>96904000000000</v>
      </c>
      <c r="BC97" s="1" t="s">
        <v>125</v>
      </c>
      <c r="BE97" s="4">
        <v>140.96</v>
      </c>
      <c r="BF97" s="1">
        <v>9.6904E+16</v>
      </c>
      <c r="BG97" s="1" t="s">
        <v>125</v>
      </c>
    </row>
    <row r="98" spans="1:59" x14ac:dyDescent="0.55000000000000004">
      <c r="A98" s="20">
        <v>0.97</v>
      </c>
      <c r="B98" s="1">
        <v>97</v>
      </c>
      <c r="C98" s="1" t="s">
        <v>131</v>
      </c>
      <c r="E98" s="4">
        <v>10.97</v>
      </c>
      <c r="F98" s="21">
        <v>6.72300000000007</v>
      </c>
      <c r="G98" s="1" t="s">
        <v>129</v>
      </c>
      <c r="I98" s="20">
        <v>20.97</v>
      </c>
      <c r="J98" s="1">
        <v>6.72300000000007</v>
      </c>
      <c r="K98" s="1" t="s">
        <v>134</v>
      </c>
      <c r="M98" s="20">
        <v>30.97</v>
      </c>
      <c r="N98" s="1">
        <v>3.2309999999999901</v>
      </c>
      <c r="O98" s="1" t="s">
        <v>135</v>
      </c>
      <c r="Q98" s="20">
        <v>40.97</v>
      </c>
      <c r="R98" s="1">
        <v>1.5820000000000001</v>
      </c>
      <c r="S98" s="1" t="s">
        <v>137</v>
      </c>
      <c r="U98" s="20">
        <v>50.97</v>
      </c>
      <c r="V98" s="1">
        <v>9.2309999999999697</v>
      </c>
      <c r="W98" s="1" t="s">
        <v>137</v>
      </c>
      <c r="Y98" s="20">
        <v>60.97</v>
      </c>
      <c r="Z98" s="1">
        <v>62.495000000000097</v>
      </c>
      <c r="AA98" s="1" t="s">
        <v>137</v>
      </c>
      <c r="AC98" s="20">
        <v>70.97</v>
      </c>
      <c r="AD98" s="1">
        <v>1.87299999999999</v>
      </c>
      <c r="AE98" s="1" t="s">
        <v>125</v>
      </c>
      <c r="AG98" s="20">
        <v>80.97</v>
      </c>
      <c r="AH98" s="1">
        <v>18.73</v>
      </c>
      <c r="AI98" s="1" t="s">
        <v>125</v>
      </c>
      <c r="AK98" s="20">
        <v>90.97</v>
      </c>
      <c r="AL98" s="1">
        <v>187.30000000000101</v>
      </c>
      <c r="AM98" s="1" t="s">
        <v>125</v>
      </c>
      <c r="AO98" s="4">
        <v>100.97</v>
      </c>
      <c r="AP98" s="1">
        <v>97903</v>
      </c>
      <c r="AQ98" s="1" t="s">
        <v>125</v>
      </c>
      <c r="AS98" s="4">
        <v>110.97</v>
      </c>
      <c r="AT98" s="1">
        <v>97903000</v>
      </c>
      <c r="AU98" s="1" t="s">
        <v>125</v>
      </c>
      <c r="AW98" s="4">
        <v>120.97</v>
      </c>
      <c r="AX98" s="1">
        <v>97903000000</v>
      </c>
      <c r="AY98" s="1" t="s">
        <v>125</v>
      </c>
      <c r="BA98" s="4">
        <v>130.97</v>
      </c>
      <c r="BB98" s="1">
        <v>97903000000000</v>
      </c>
      <c r="BC98" s="1" t="s">
        <v>125</v>
      </c>
      <c r="BE98" s="4">
        <v>140.97</v>
      </c>
      <c r="BF98" s="1">
        <v>9.7903E+16</v>
      </c>
      <c r="BG98" s="1" t="s">
        <v>125</v>
      </c>
    </row>
    <row r="99" spans="1:59" x14ac:dyDescent="0.55000000000000004">
      <c r="A99" s="20">
        <v>0.98</v>
      </c>
      <c r="B99" s="1">
        <v>98</v>
      </c>
      <c r="C99" s="1" t="s">
        <v>131</v>
      </c>
      <c r="E99" s="4">
        <v>10.98</v>
      </c>
      <c r="F99" s="21">
        <v>6.7820000000000702</v>
      </c>
      <c r="G99" s="1" t="s">
        <v>129</v>
      </c>
      <c r="I99" s="20">
        <v>20.98</v>
      </c>
      <c r="J99" s="1">
        <v>6.7820000000000702</v>
      </c>
      <c r="K99" s="1" t="s">
        <v>134</v>
      </c>
      <c r="M99" s="20">
        <v>30.98</v>
      </c>
      <c r="N99" s="1">
        <v>3.2539999999999898</v>
      </c>
      <c r="O99" s="1" t="s">
        <v>135</v>
      </c>
      <c r="Q99" s="20">
        <v>40.98</v>
      </c>
      <c r="R99" s="1">
        <v>1.5880000000000001</v>
      </c>
      <c r="S99" s="1" t="s">
        <v>137</v>
      </c>
      <c r="U99" s="20">
        <v>50.98</v>
      </c>
      <c r="V99" s="1">
        <v>9.2539999999999694</v>
      </c>
      <c r="W99" s="1" t="s">
        <v>137</v>
      </c>
      <c r="Y99" s="20">
        <v>60.98</v>
      </c>
      <c r="Z99" s="1">
        <v>62.830000000000098</v>
      </c>
      <c r="AA99" s="1" t="s">
        <v>137</v>
      </c>
      <c r="AC99" s="20">
        <v>70.98</v>
      </c>
      <c r="AD99" s="1">
        <v>1.8819999999999899</v>
      </c>
      <c r="AE99" s="1" t="s">
        <v>125</v>
      </c>
      <c r="AG99" s="20">
        <v>80.98</v>
      </c>
      <c r="AH99" s="1">
        <v>18.82</v>
      </c>
      <c r="AI99" s="1" t="s">
        <v>125</v>
      </c>
      <c r="AK99" s="20">
        <v>90.98</v>
      </c>
      <c r="AL99" s="1">
        <v>188.20000000000101</v>
      </c>
      <c r="AM99" s="1" t="s">
        <v>125</v>
      </c>
      <c r="AO99" s="4">
        <v>100.98</v>
      </c>
      <c r="AP99" s="1">
        <v>98902</v>
      </c>
      <c r="AQ99" s="1" t="s">
        <v>125</v>
      </c>
      <c r="AS99" s="4">
        <v>110.98</v>
      </c>
      <c r="AT99" s="1">
        <v>98902000</v>
      </c>
      <c r="AU99" s="1" t="s">
        <v>125</v>
      </c>
      <c r="AW99" s="4">
        <v>120.98</v>
      </c>
      <c r="AX99" s="1">
        <v>98902000000</v>
      </c>
      <c r="AY99" s="1" t="s">
        <v>125</v>
      </c>
      <c r="BA99" s="4">
        <v>130.97999999999999</v>
      </c>
      <c r="BB99" s="1">
        <v>98902000000000</v>
      </c>
      <c r="BC99" s="1" t="s">
        <v>125</v>
      </c>
      <c r="BE99" s="4">
        <v>140.97999999999999</v>
      </c>
      <c r="BF99" s="1">
        <v>9.8902E+16</v>
      </c>
      <c r="BG99" s="1" t="s">
        <v>125</v>
      </c>
    </row>
    <row r="100" spans="1:59" x14ac:dyDescent="0.55000000000000004">
      <c r="A100" s="20">
        <v>0.99</v>
      </c>
      <c r="B100" s="1">
        <v>99</v>
      </c>
      <c r="C100" s="1" t="s">
        <v>131</v>
      </c>
      <c r="E100" s="4">
        <v>10.99</v>
      </c>
      <c r="F100" s="21">
        <v>6.8410000000000704</v>
      </c>
      <c r="G100" s="1" t="s">
        <v>129</v>
      </c>
      <c r="I100" s="20">
        <v>20.99</v>
      </c>
      <c r="J100" s="1">
        <v>6.8410000000000704</v>
      </c>
      <c r="K100" s="1" t="s">
        <v>134</v>
      </c>
      <c r="M100" s="20">
        <v>30.99</v>
      </c>
      <c r="N100" s="1">
        <v>3.2769999999999899</v>
      </c>
      <c r="O100" s="1" t="s">
        <v>135</v>
      </c>
      <c r="Q100" s="20">
        <v>40.99</v>
      </c>
      <c r="R100" s="1">
        <v>1.5940000000000001</v>
      </c>
      <c r="S100" s="1" t="s">
        <v>137</v>
      </c>
      <c r="U100" s="20">
        <v>50.99</v>
      </c>
      <c r="V100" s="1">
        <v>9.2769999999999708</v>
      </c>
      <c r="W100" s="1" t="s">
        <v>137</v>
      </c>
      <c r="Y100" s="20">
        <v>60.99</v>
      </c>
      <c r="Z100" s="1">
        <v>63.165000000000099</v>
      </c>
      <c r="AA100" s="1" t="s">
        <v>137</v>
      </c>
      <c r="AC100" s="20">
        <v>70.989999999999995</v>
      </c>
      <c r="AD100" s="1">
        <v>1.89099999999999</v>
      </c>
      <c r="AE100" s="1" t="s">
        <v>125</v>
      </c>
      <c r="AG100" s="20">
        <v>80.989999999999995</v>
      </c>
      <c r="AH100" s="1">
        <v>18.91</v>
      </c>
      <c r="AI100" s="1" t="s">
        <v>125</v>
      </c>
      <c r="AK100" s="20">
        <v>90.99</v>
      </c>
      <c r="AL100" s="1">
        <v>189.10000000000099</v>
      </c>
      <c r="AM100" s="1" t="s">
        <v>125</v>
      </c>
      <c r="AO100" s="4">
        <v>100.99</v>
      </c>
      <c r="AP100" s="1">
        <v>99901</v>
      </c>
      <c r="AQ100" s="1" t="s">
        <v>125</v>
      </c>
      <c r="AS100" s="4">
        <v>110.99</v>
      </c>
      <c r="AT100" s="1">
        <v>99901000</v>
      </c>
      <c r="AU100" s="1" t="s">
        <v>125</v>
      </c>
      <c r="AW100" s="4">
        <v>120.99</v>
      </c>
      <c r="AX100" s="1">
        <v>99901000000</v>
      </c>
      <c r="AY100" s="1" t="s">
        <v>125</v>
      </c>
      <c r="BA100" s="4">
        <v>130.99</v>
      </c>
      <c r="BB100" s="1">
        <v>99901000000000</v>
      </c>
      <c r="BC100" s="1" t="s">
        <v>125</v>
      </c>
      <c r="BE100" s="4">
        <v>140.99</v>
      </c>
      <c r="BF100" s="1">
        <v>9.9901E+16</v>
      </c>
      <c r="BG100" s="1" t="s">
        <v>125</v>
      </c>
    </row>
    <row r="101" spans="1:59" x14ac:dyDescent="0.55000000000000004">
      <c r="A101" s="20">
        <v>1</v>
      </c>
      <c r="B101" s="1">
        <v>100</v>
      </c>
      <c r="C101" s="1" t="s">
        <v>131</v>
      </c>
      <c r="E101" s="4">
        <v>11</v>
      </c>
      <c r="F101" s="21">
        <v>6.9000000000000696</v>
      </c>
      <c r="G101" s="1" t="s">
        <v>129</v>
      </c>
      <c r="I101" s="20">
        <v>21</v>
      </c>
      <c r="J101" s="1">
        <v>6.9000000000000696</v>
      </c>
      <c r="K101" s="1" t="s">
        <v>134</v>
      </c>
      <c r="M101" s="20">
        <v>31</v>
      </c>
      <c r="N101" s="1">
        <v>3.2999999999999901</v>
      </c>
      <c r="O101" s="1" t="s">
        <v>135</v>
      </c>
      <c r="Q101" s="20">
        <v>41</v>
      </c>
      <c r="R101" s="1">
        <v>1.6</v>
      </c>
      <c r="S101" s="1" t="s">
        <v>137</v>
      </c>
      <c r="U101" s="20">
        <v>51</v>
      </c>
      <c r="V101" s="1">
        <v>9.2999999999999705</v>
      </c>
      <c r="W101" s="1" t="s">
        <v>137</v>
      </c>
      <c r="Y101" s="20">
        <v>61</v>
      </c>
      <c r="Z101" s="1">
        <v>63.500000000000099</v>
      </c>
      <c r="AA101" s="1" t="s">
        <v>137</v>
      </c>
      <c r="AC101" s="20">
        <v>71</v>
      </c>
      <c r="AD101" s="1">
        <v>1.8999999999999899</v>
      </c>
      <c r="AE101" s="1" t="s">
        <v>125</v>
      </c>
      <c r="AG101" s="20">
        <v>81</v>
      </c>
      <c r="AH101" s="1">
        <v>19</v>
      </c>
      <c r="AI101" s="1" t="s">
        <v>125</v>
      </c>
      <c r="AK101" s="20">
        <v>91</v>
      </c>
      <c r="AL101" s="1">
        <v>190.00000000000099</v>
      </c>
      <c r="AM101" s="1" t="s">
        <v>125</v>
      </c>
      <c r="AO101" s="4">
        <v>101</v>
      </c>
      <c r="AP101" s="1">
        <v>100900</v>
      </c>
      <c r="AQ101" s="1" t="s">
        <v>125</v>
      </c>
      <c r="AS101" s="4">
        <v>111</v>
      </c>
      <c r="AT101" s="1">
        <v>100900000</v>
      </c>
      <c r="AU101" s="1" t="s">
        <v>125</v>
      </c>
      <c r="AW101" s="4">
        <v>121</v>
      </c>
      <c r="AX101" s="1">
        <v>100900000000</v>
      </c>
      <c r="AY101" s="1" t="s">
        <v>125</v>
      </c>
      <c r="BA101" s="4">
        <v>131</v>
      </c>
      <c r="BB101" s="1">
        <v>100900000000000</v>
      </c>
      <c r="BC101" s="1" t="s">
        <v>125</v>
      </c>
      <c r="BE101" s="4">
        <v>141</v>
      </c>
      <c r="BF101" s="1">
        <v>1.009E+17</v>
      </c>
      <c r="BG101" s="1" t="s">
        <v>125</v>
      </c>
    </row>
    <row r="102" spans="1:59" x14ac:dyDescent="0.55000000000000004">
      <c r="A102" s="20">
        <v>1.01</v>
      </c>
      <c r="B102" s="1">
        <v>101</v>
      </c>
      <c r="C102" s="1" t="s">
        <v>131</v>
      </c>
      <c r="E102" s="4">
        <v>11.01</v>
      </c>
      <c r="F102" s="21">
        <v>6.9590000000000698</v>
      </c>
      <c r="G102" s="1" t="s">
        <v>129</v>
      </c>
      <c r="I102" s="20">
        <v>21.01</v>
      </c>
      <c r="J102" s="1">
        <v>6.9590000000000698</v>
      </c>
      <c r="K102" s="1" t="s">
        <v>134</v>
      </c>
      <c r="M102" s="20">
        <v>31.01</v>
      </c>
      <c r="N102" s="1">
        <v>3.3229999999999902</v>
      </c>
      <c r="O102" s="1" t="s">
        <v>135</v>
      </c>
      <c r="Q102" s="20">
        <v>41.01</v>
      </c>
      <c r="R102" s="1">
        <v>1.6060000000000001</v>
      </c>
      <c r="S102" s="1" t="s">
        <v>137</v>
      </c>
      <c r="U102" s="20">
        <v>51.01</v>
      </c>
      <c r="V102" s="1">
        <v>9.3229999999999702</v>
      </c>
      <c r="W102" s="1" t="s">
        <v>137</v>
      </c>
      <c r="Y102" s="20">
        <v>61.01</v>
      </c>
      <c r="Z102" s="1">
        <v>63.8350000000001</v>
      </c>
      <c r="AA102" s="1" t="s">
        <v>137</v>
      </c>
      <c r="AC102" s="20">
        <v>71.010000000000005</v>
      </c>
      <c r="AD102" s="1">
        <v>1.90899999999999</v>
      </c>
      <c r="AE102" s="1" t="s">
        <v>125</v>
      </c>
      <c r="AG102" s="20">
        <v>81.010000000000005</v>
      </c>
      <c r="AH102" s="1">
        <v>19.09</v>
      </c>
      <c r="AI102" s="1" t="s">
        <v>125</v>
      </c>
      <c r="AK102" s="20">
        <v>91.01</v>
      </c>
      <c r="AL102" s="1">
        <v>190.900000000001</v>
      </c>
      <c r="AM102" s="1" t="s">
        <v>125</v>
      </c>
      <c r="AO102" s="4">
        <v>101.01</v>
      </c>
      <c r="AP102" s="1">
        <v>101899</v>
      </c>
      <c r="AQ102" s="1" t="s">
        <v>125</v>
      </c>
      <c r="AS102" s="4">
        <v>111.01</v>
      </c>
      <c r="AT102" s="1">
        <v>101899000</v>
      </c>
      <c r="AU102" s="1" t="s">
        <v>125</v>
      </c>
      <c r="AW102" s="4">
        <v>121.01</v>
      </c>
      <c r="AX102" s="1">
        <v>101899000000</v>
      </c>
      <c r="AY102" s="1" t="s">
        <v>125</v>
      </c>
      <c r="BA102" s="4">
        <v>131.01</v>
      </c>
      <c r="BB102" s="1">
        <v>101899000000000</v>
      </c>
      <c r="BC102" s="1" t="s">
        <v>125</v>
      </c>
      <c r="BE102" s="4">
        <v>141.01</v>
      </c>
      <c r="BF102" s="1">
        <v>1.01899E+17</v>
      </c>
      <c r="BG102" s="1" t="s">
        <v>125</v>
      </c>
    </row>
    <row r="103" spans="1:59" x14ac:dyDescent="0.55000000000000004">
      <c r="A103" s="20">
        <v>1.02</v>
      </c>
      <c r="B103" s="1">
        <v>102</v>
      </c>
      <c r="C103" s="1" t="s">
        <v>131</v>
      </c>
      <c r="E103" s="4">
        <v>11.02</v>
      </c>
      <c r="F103" s="21">
        <v>7.01800000000007</v>
      </c>
      <c r="G103" s="1" t="s">
        <v>129</v>
      </c>
      <c r="I103" s="20">
        <v>21.02</v>
      </c>
      <c r="J103" s="1">
        <v>7.01800000000007</v>
      </c>
      <c r="K103" s="1" t="s">
        <v>134</v>
      </c>
      <c r="M103" s="20">
        <v>31.02</v>
      </c>
      <c r="N103" s="1">
        <v>3.3459999999999899</v>
      </c>
      <c r="O103" s="1" t="s">
        <v>135</v>
      </c>
      <c r="Q103" s="20">
        <v>41.02</v>
      </c>
      <c r="R103" s="1">
        <v>1.6120000000000001</v>
      </c>
      <c r="S103" s="1" t="s">
        <v>137</v>
      </c>
      <c r="U103" s="20">
        <v>51.02</v>
      </c>
      <c r="V103" s="1">
        <v>9.3459999999999699</v>
      </c>
      <c r="W103" s="1" t="s">
        <v>137</v>
      </c>
      <c r="Y103" s="20">
        <v>61.02</v>
      </c>
      <c r="Z103" s="1">
        <v>64.170000000000101</v>
      </c>
      <c r="AA103" s="1" t="s">
        <v>137</v>
      </c>
      <c r="AC103" s="20">
        <v>71.02</v>
      </c>
      <c r="AD103" s="1">
        <v>1.9179999999999899</v>
      </c>
      <c r="AE103" s="1" t="s">
        <v>125</v>
      </c>
      <c r="AG103" s="20">
        <v>81.02</v>
      </c>
      <c r="AH103" s="1">
        <v>19.18</v>
      </c>
      <c r="AI103" s="1" t="s">
        <v>125</v>
      </c>
      <c r="AK103" s="20">
        <v>91.02</v>
      </c>
      <c r="AL103" s="1">
        <v>191.80000000000101</v>
      </c>
      <c r="AM103" s="1" t="s">
        <v>125</v>
      </c>
      <c r="AO103" s="4">
        <v>101.02</v>
      </c>
      <c r="AP103" s="1">
        <v>102898</v>
      </c>
      <c r="AQ103" s="1" t="s">
        <v>125</v>
      </c>
      <c r="AS103" s="4">
        <v>111.02</v>
      </c>
      <c r="AT103" s="1">
        <v>102898000</v>
      </c>
      <c r="AU103" s="1" t="s">
        <v>125</v>
      </c>
      <c r="AW103" s="4">
        <v>121.02</v>
      </c>
      <c r="AX103" s="1">
        <v>102898000000</v>
      </c>
      <c r="AY103" s="1" t="s">
        <v>125</v>
      </c>
      <c r="BA103" s="4">
        <v>131.02000000000001</v>
      </c>
      <c r="BB103" s="1">
        <v>102898000000000</v>
      </c>
      <c r="BC103" s="1" t="s">
        <v>125</v>
      </c>
      <c r="BE103" s="4">
        <v>141.02000000000001</v>
      </c>
      <c r="BF103" s="1">
        <v>1.02898E+17</v>
      </c>
      <c r="BG103" s="1" t="s">
        <v>125</v>
      </c>
    </row>
    <row r="104" spans="1:59" x14ac:dyDescent="0.55000000000000004">
      <c r="A104" s="20">
        <v>1.03</v>
      </c>
      <c r="B104" s="1">
        <v>103</v>
      </c>
      <c r="C104" s="1" t="s">
        <v>131</v>
      </c>
      <c r="E104" s="4">
        <v>11.03</v>
      </c>
      <c r="F104" s="21">
        <v>7.0770000000000701</v>
      </c>
      <c r="G104" s="1" t="s">
        <v>129</v>
      </c>
      <c r="I104" s="20">
        <v>21.03</v>
      </c>
      <c r="J104" s="1">
        <v>7.0770000000000701</v>
      </c>
      <c r="K104" s="1" t="s">
        <v>134</v>
      </c>
      <c r="M104" s="20">
        <v>31.03</v>
      </c>
      <c r="N104" s="1">
        <v>3.36899999999999</v>
      </c>
      <c r="O104" s="1" t="s">
        <v>135</v>
      </c>
      <c r="Q104" s="20">
        <v>41.03</v>
      </c>
      <c r="R104" s="1">
        <v>1.6180000000000001</v>
      </c>
      <c r="S104" s="1" t="s">
        <v>137</v>
      </c>
      <c r="U104" s="20">
        <v>51.03</v>
      </c>
      <c r="V104" s="1">
        <v>9.3689999999999696</v>
      </c>
      <c r="W104" s="1" t="s">
        <v>137</v>
      </c>
      <c r="Y104" s="20">
        <v>61.03</v>
      </c>
      <c r="Z104" s="1">
        <v>64.505000000000095</v>
      </c>
      <c r="AA104" s="1" t="s">
        <v>137</v>
      </c>
      <c r="AC104" s="20">
        <v>71.03</v>
      </c>
      <c r="AD104" s="1">
        <v>1.9269999999999901</v>
      </c>
      <c r="AE104" s="1" t="s">
        <v>125</v>
      </c>
      <c r="AG104" s="20">
        <v>81.03</v>
      </c>
      <c r="AH104" s="1">
        <v>19.27</v>
      </c>
      <c r="AI104" s="1" t="s">
        <v>125</v>
      </c>
      <c r="AK104" s="20">
        <v>91.03</v>
      </c>
      <c r="AL104" s="1">
        <v>192.70000000000101</v>
      </c>
      <c r="AM104" s="1" t="s">
        <v>125</v>
      </c>
      <c r="AO104" s="4">
        <v>101.03</v>
      </c>
      <c r="AP104" s="1">
        <v>103897</v>
      </c>
      <c r="AQ104" s="1" t="s">
        <v>125</v>
      </c>
      <c r="AS104" s="4">
        <v>111.03</v>
      </c>
      <c r="AT104" s="1">
        <v>103897000</v>
      </c>
      <c r="AU104" s="1" t="s">
        <v>125</v>
      </c>
      <c r="AW104" s="4">
        <v>121.03</v>
      </c>
      <c r="AX104" s="1">
        <v>103897000000</v>
      </c>
      <c r="AY104" s="1" t="s">
        <v>125</v>
      </c>
      <c r="BA104" s="4">
        <v>131.03</v>
      </c>
      <c r="BB104" s="1">
        <v>103897000000000</v>
      </c>
      <c r="BC104" s="1" t="s">
        <v>125</v>
      </c>
      <c r="BE104" s="4">
        <v>141.03</v>
      </c>
      <c r="BF104" s="1">
        <v>1.03897E+17</v>
      </c>
      <c r="BG104" s="1" t="s">
        <v>125</v>
      </c>
    </row>
    <row r="105" spans="1:59" x14ac:dyDescent="0.55000000000000004">
      <c r="A105" s="20">
        <v>1.04</v>
      </c>
      <c r="B105" s="1">
        <v>104</v>
      </c>
      <c r="C105" s="1" t="s">
        <v>131</v>
      </c>
      <c r="E105" s="4">
        <v>11.04</v>
      </c>
      <c r="F105" s="21">
        <v>7.1360000000000703</v>
      </c>
      <c r="G105" s="1" t="s">
        <v>129</v>
      </c>
      <c r="I105" s="20">
        <v>21.04</v>
      </c>
      <c r="J105" s="1">
        <v>7.1360000000000703</v>
      </c>
      <c r="K105" s="1" t="s">
        <v>134</v>
      </c>
      <c r="M105" s="20">
        <v>31.04</v>
      </c>
      <c r="N105" s="1">
        <v>3.3919999999999901</v>
      </c>
      <c r="O105" s="1" t="s">
        <v>135</v>
      </c>
      <c r="Q105" s="20">
        <v>41.04</v>
      </c>
      <c r="R105" s="1">
        <v>1.6240000000000001</v>
      </c>
      <c r="S105" s="1" t="s">
        <v>137</v>
      </c>
      <c r="U105" s="20">
        <v>51.04</v>
      </c>
      <c r="V105" s="1">
        <v>9.3919999999999693</v>
      </c>
      <c r="W105" s="1" t="s">
        <v>137</v>
      </c>
      <c r="Y105" s="20">
        <v>61.04</v>
      </c>
      <c r="Z105" s="1">
        <v>64.840000000000103</v>
      </c>
      <c r="AA105" s="1" t="s">
        <v>137</v>
      </c>
      <c r="AC105" s="20">
        <v>71.040000000000006</v>
      </c>
      <c r="AD105" s="1">
        <v>1.93599999999999</v>
      </c>
      <c r="AE105" s="1" t="s">
        <v>125</v>
      </c>
      <c r="AG105" s="20">
        <v>81.040000000000006</v>
      </c>
      <c r="AH105" s="1">
        <v>19.36</v>
      </c>
      <c r="AI105" s="1" t="s">
        <v>125</v>
      </c>
      <c r="AK105" s="20">
        <v>91.04</v>
      </c>
      <c r="AL105" s="1">
        <v>193.60000000000099</v>
      </c>
      <c r="AM105" s="1" t="s">
        <v>125</v>
      </c>
      <c r="AO105" s="4">
        <v>101.04</v>
      </c>
      <c r="AP105" s="1">
        <v>104896</v>
      </c>
      <c r="AQ105" s="1" t="s">
        <v>125</v>
      </c>
      <c r="AS105" s="4">
        <v>111.04</v>
      </c>
      <c r="AT105" s="1">
        <v>104896000</v>
      </c>
      <c r="AU105" s="1" t="s">
        <v>125</v>
      </c>
      <c r="AW105" s="4">
        <v>121.04</v>
      </c>
      <c r="AX105" s="1">
        <v>104896000000</v>
      </c>
      <c r="AY105" s="1" t="s">
        <v>125</v>
      </c>
      <c r="BA105" s="4">
        <v>131.04</v>
      </c>
      <c r="BB105" s="1">
        <v>104896000000000</v>
      </c>
      <c r="BC105" s="1" t="s">
        <v>125</v>
      </c>
      <c r="BE105" s="4">
        <v>141.04</v>
      </c>
      <c r="BF105" s="1">
        <v>1.04896E+17</v>
      </c>
      <c r="BG105" s="1" t="s">
        <v>125</v>
      </c>
    </row>
    <row r="106" spans="1:59" x14ac:dyDescent="0.55000000000000004">
      <c r="A106" s="20">
        <v>1.05</v>
      </c>
      <c r="B106" s="1">
        <v>105</v>
      </c>
      <c r="C106" s="1" t="s">
        <v>131</v>
      </c>
      <c r="E106" s="4">
        <v>11.05</v>
      </c>
      <c r="F106" s="21">
        <v>7.1950000000000696</v>
      </c>
      <c r="G106" s="1" t="s">
        <v>129</v>
      </c>
      <c r="I106" s="20">
        <v>21.05</v>
      </c>
      <c r="J106" s="1">
        <v>7.1950000000000696</v>
      </c>
      <c r="K106" s="1" t="s">
        <v>134</v>
      </c>
      <c r="M106" s="20">
        <v>31.05</v>
      </c>
      <c r="N106" s="1">
        <v>3.4149999999999898</v>
      </c>
      <c r="O106" s="1" t="s">
        <v>135</v>
      </c>
      <c r="Q106" s="20">
        <v>41.05</v>
      </c>
      <c r="R106" s="1">
        <v>1.63</v>
      </c>
      <c r="S106" s="1" t="s">
        <v>137</v>
      </c>
      <c r="U106" s="20">
        <v>51.05</v>
      </c>
      <c r="V106" s="1">
        <v>9.4149999999999707</v>
      </c>
      <c r="W106" s="1" t="s">
        <v>137</v>
      </c>
      <c r="Y106" s="20">
        <v>61.05</v>
      </c>
      <c r="Z106" s="1">
        <v>65.175000000000097</v>
      </c>
      <c r="AA106" s="1" t="s">
        <v>137</v>
      </c>
      <c r="AC106" s="20">
        <v>71.05</v>
      </c>
      <c r="AD106" s="1">
        <v>1.9449999999999901</v>
      </c>
      <c r="AE106" s="1" t="s">
        <v>125</v>
      </c>
      <c r="AG106" s="20">
        <v>81.05</v>
      </c>
      <c r="AH106" s="1">
        <v>19.45</v>
      </c>
      <c r="AI106" s="1" t="s">
        <v>125</v>
      </c>
      <c r="AK106" s="20">
        <v>91.05</v>
      </c>
      <c r="AL106" s="1">
        <v>194.50000000000099</v>
      </c>
      <c r="AM106" s="1" t="s">
        <v>125</v>
      </c>
      <c r="AO106" s="4">
        <v>101.05</v>
      </c>
      <c r="AP106" s="1">
        <v>105895</v>
      </c>
      <c r="AQ106" s="1" t="s">
        <v>125</v>
      </c>
      <c r="AS106" s="4">
        <v>111.05</v>
      </c>
      <c r="AT106" s="1">
        <v>105895000</v>
      </c>
      <c r="AU106" s="1" t="s">
        <v>125</v>
      </c>
      <c r="AW106" s="4">
        <v>121.05</v>
      </c>
      <c r="AX106" s="1">
        <v>105895000000</v>
      </c>
      <c r="AY106" s="1" t="s">
        <v>125</v>
      </c>
      <c r="BA106" s="4">
        <v>131.05000000000001</v>
      </c>
      <c r="BB106" s="1">
        <v>105895000000000</v>
      </c>
      <c r="BC106" s="1" t="s">
        <v>125</v>
      </c>
      <c r="BE106" s="4">
        <v>141.05000000000001</v>
      </c>
      <c r="BF106" s="1">
        <v>1.05895E+17</v>
      </c>
      <c r="BG106" s="1" t="s">
        <v>125</v>
      </c>
    </row>
    <row r="107" spans="1:59" x14ac:dyDescent="0.55000000000000004">
      <c r="A107" s="20">
        <v>1.06</v>
      </c>
      <c r="B107" s="1">
        <v>106</v>
      </c>
      <c r="C107" s="1" t="s">
        <v>131</v>
      </c>
      <c r="E107" s="4">
        <v>11.06</v>
      </c>
      <c r="F107" s="21">
        <v>7.2540000000000697</v>
      </c>
      <c r="G107" s="1" t="s">
        <v>129</v>
      </c>
      <c r="I107" s="20">
        <v>21.06</v>
      </c>
      <c r="J107" s="1">
        <v>7.2540000000000697</v>
      </c>
      <c r="K107" s="1" t="s">
        <v>134</v>
      </c>
      <c r="M107" s="20">
        <v>31.06</v>
      </c>
      <c r="N107" s="1">
        <v>3.43799999999999</v>
      </c>
      <c r="O107" s="1" t="s">
        <v>135</v>
      </c>
      <c r="Q107" s="20">
        <v>41.06</v>
      </c>
      <c r="R107" s="1">
        <v>1.6359999999999999</v>
      </c>
      <c r="S107" s="1" t="s">
        <v>137</v>
      </c>
      <c r="U107" s="20">
        <v>51.06</v>
      </c>
      <c r="V107" s="1">
        <v>9.4379999999999704</v>
      </c>
      <c r="W107" s="1" t="s">
        <v>137</v>
      </c>
      <c r="Y107" s="20">
        <v>61.06</v>
      </c>
      <c r="Z107" s="1">
        <v>65.510000000000105</v>
      </c>
      <c r="AA107" s="1" t="s">
        <v>137</v>
      </c>
      <c r="AC107" s="20">
        <v>71.06</v>
      </c>
      <c r="AD107" s="1">
        <v>1.95399999999999</v>
      </c>
      <c r="AE107" s="1" t="s">
        <v>125</v>
      </c>
      <c r="AG107" s="20">
        <v>81.06</v>
      </c>
      <c r="AH107" s="1">
        <v>19.54</v>
      </c>
      <c r="AI107" s="1" t="s">
        <v>125</v>
      </c>
      <c r="AK107" s="20">
        <v>91.06</v>
      </c>
      <c r="AL107" s="1">
        <v>195.400000000001</v>
      </c>
      <c r="AM107" s="1" t="s">
        <v>125</v>
      </c>
      <c r="AO107" s="4">
        <v>101.06</v>
      </c>
      <c r="AP107" s="1">
        <v>106894</v>
      </c>
      <c r="AQ107" s="1" t="s">
        <v>125</v>
      </c>
      <c r="AS107" s="4">
        <v>111.06</v>
      </c>
      <c r="AT107" s="1">
        <v>106894000</v>
      </c>
      <c r="AU107" s="1" t="s">
        <v>125</v>
      </c>
      <c r="AW107" s="4">
        <v>121.06</v>
      </c>
      <c r="AX107" s="1">
        <v>106894000000</v>
      </c>
      <c r="AY107" s="1" t="s">
        <v>125</v>
      </c>
      <c r="BA107" s="4">
        <v>131.06</v>
      </c>
      <c r="BB107" s="1">
        <v>106894000000000</v>
      </c>
      <c r="BC107" s="1" t="s">
        <v>125</v>
      </c>
      <c r="BE107" s="4">
        <v>141.06</v>
      </c>
      <c r="BF107" s="1">
        <v>1.06894E+17</v>
      </c>
      <c r="BG107" s="1" t="s">
        <v>125</v>
      </c>
    </row>
    <row r="108" spans="1:59" x14ac:dyDescent="0.55000000000000004">
      <c r="A108" s="20">
        <v>1.07</v>
      </c>
      <c r="B108" s="1">
        <v>107</v>
      </c>
      <c r="C108" s="1" t="s">
        <v>131</v>
      </c>
      <c r="E108" s="4">
        <v>11.07</v>
      </c>
      <c r="F108" s="21">
        <v>7.3130000000000699</v>
      </c>
      <c r="G108" s="1" t="s">
        <v>129</v>
      </c>
      <c r="I108" s="20">
        <v>21.07</v>
      </c>
      <c r="J108" s="1">
        <v>7.3130000000000699</v>
      </c>
      <c r="K108" s="1" t="s">
        <v>134</v>
      </c>
      <c r="M108" s="20">
        <v>31.07</v>
      </c>
      <c r="N108" s="1">
        <v>3.4609999999999901</v>
      </c>
      <c r="O108" s="1" t="s">
        <v>135</v>
      </c>
      <c r="Q108" s="20">
        <v>41.07</v>
      </c>
      <c r="R108" s="1">
        <v>1.6419999999999999</v>
      </c>
      <c r="S108" s="1" t="s">
        <v>137</v>
      </c>
      <c r="U108" s="20">
        <v>51.07</v>
      </c>
      <c r="V108" s="1">
        <v>9.4609999999999701</v>
      </c>
      <c r="W108" s="1" t="s">
        <v>137</v>
      </c>
      <c r="Y108" s="20">
        <v>61.07</v>
      </c>
      <c r="Z108" s="1">
        <v>65.845000000000098</v>
      </c>
      <c r="AA108" s="1" t="s">
        <v>137</v>
      </c>
      <c r="AC108" s="20">
        <v>71.069999999999993</v>
      </c>
      <c r="AD108" s="1">
        <v>1.9629999999999901</v>
      </c>
      <c r="AE108" s="1" t="s">
        <v>125</v>
      </c>
      <c r="AG108" s="20">
        <v>81.069999999999993</v>
      </c>
      <c r="AH108" s="1">
        <v>19.63</v>
      </c>
      <c r="AI108" s="1" t="s">
        <v>125</v>
      </c>
      <c r="AK108" s="20">
        <v>91.07</v>
      </c>
      <c r="AL108" s="1">
        <v>196.30000000000101</v>
      </c>
      <c r="AM108" s="1" t="s">
        <v>125</v>
      </c>
      <c r="AO108" s="4">
        <v>101.07</v>
      </c>
      <c r="AP108" s="1">
        <v>107893</v>
      </c>
      <c r="AQ108" s="1" t="s">
        <v>125</v>
      </c>
      <c r="AS108" s="4">
        <v>111.07</v>
      </c>
      <c r="AT108" s="1">
        <v>107893000</v>
      </c>
      <c r="AU108" s="1" t="s">
        <v>125</v>
      </c>
      <c r="AW108" s="4">
        <v>121.07</v>
      </c>
      <c r="AX108" s="1">
        <v>107893000000</v>
      </c>
      <c r="AY108" s="1" t="s">
        <v>125</v>
      </c>
      <c r="BA108" s="4">
        <v>131.07</v>
      </c>
      <c r="BB108" s="1">
        <v>107893000000000</v>
      </c>
      <c r="BC108" s="1" t="s">
        <v>125</v>
      </c>
      <c r="BE108" s="4">
        <v>141.07</v>
      </c>
      <c r="BF108" s="1">
        <v>1.07893E+17</v>
      </c>
      <c r="BG108" s="1" t="s">
        <v>125</v>
      </c>
    </row>
    <row r="109" spans="1:59" x14ac:dyDescent="0.55000000000000004">
      <c r="A109" s="20">
        <v>1.08</v>
      </c>
      <c r="B109" s="1">
        <v>108</v>
      </c>
      <c r="C109" s="1" t="s">
        <v>131</v>
      </c>
      <c r="E109" s="4">
        <v>11.08</v>
      </c>
      <c r="F109" s="21">
        <v>7.3720000000000701</v>
      </c>
      <c r="G109" s="1" t="s">
        <v>129</v>
      </c>
      <c r="I109" s="20">
        <v>21.08</v>
      </c>
      <c r="J109" s="1">
        <v>7.3720000000000701</v>
      </c>
      <c r="K109" s="1" t="s">
        <v>134</v>
      </c>
      <c r="M109" s="20">
        <v>31.08</v>
      </c>
      <c r="N109" s="1">
        <v>3.4839999999999902</v>
      </c>
      <c r="O109" s="1" t="s">
        <v>135</v>
      </c>
      <c r="Q109" s="20">
        <v>41.08</v>
      </c>
      <c r="R109" s="1">
        <v>1.6479999999999999</v>
      </c>
      <c r="S109" s="1" t="s">
        <v>137</v>
      </c>
      <c r="U109" s="20">
        <v>51.08</v>
      </c>
      <c r="V109" s="1">
        <v>9.4839999999999698</v>
      </c>
      <c r="W109" s="1" t="s">
        <v>137</v>
      </c>
      <c r="Y109" s="20">
        <v>61.08</v>
      </c>
      <c r="Z109" s="1">
        <v>66.180000000000106</v>
      </c>
      <c r="AA109" s="1" t="s">
        <v>137</v>
      </c>
      <c r="AC109" s="20">
        <v>71.08</v>
      </c>
      <c r="AD109" s="1">
        <v>1.97199999999999</v>
      </c>
      <c r="AE109" s="1" t="s">
        <v>125</v>
      </c>
      <c r="AG109" s="20">
        <v>81.08</v>
      </c>
      <c r="AH109" s="1">
        <v>19.72</v>
      </c>
      <c r="AI109" s="1" t="s">
        <v>125</v>
      </c>
      <c r="AK109" s="20">
        <v>91.08</v>
      </c>
      <c r="AL109" s="1">
        <v>197.20000000000101</v>
      </c>
      <c r="AM109" s="1" t="s">
        <v>125</v>
      </c>
      <c r="AO109" s="4">
        <v>101.08</v>
      </c>
      <c r="AP109" s="1">
        <v>108892</v>
      </c>
      <c r="AQ109" s="1" t="s">
        <v>125</v>
      </c>
      <c r="AS109" s="4">
        <v>111.08</v>
      </c>
      <c r="AT109" s="1">
        <v>108892000</v>
      </c>
      <c r="AU109" s="1" t="s">
        <v>125</v>
      </c>
      <c r="AW109" s="4">
        <v>121.08</v>
      </c>
      <c r="AX109" s="1">
        <v>108892000000</v>
      </c>
      <c r="AY109" s="1" t="s">
        <v>125</v>
      </c>
      <c r="BA109" s="4">
        <v>131.08000000000001</v>
      </c>
      <c r="BB109" s="1">
        <v>108892000000000</v>
      </c>
      <c r="BC109" s="1" t="s">
        <v>125</v>
      </c>
      <c r="BE109" s="4">
        <v>141.08000000000001</v>
      </c>
      <c r="BF109" s="1">
        <v>1.08892E+17</v>
      </c>
      <c r="BG109" s="1" t="s">
        <v>125</v>
      </c>
    </row>
    <row r="110" spans="1:59" x14ac:dyDescent="0.55000000000000004">
      <c r="A110" s="20">
        <v>1.0900000000000001</v>
      </c>
      <c r="B110" s="1">
        <v>109</v>
      </c>
      <c r="C110" s="1" t="s">
        <v>131</v>
      </c>
      <c r="E110" s="4">
        <v>11.09</v>
      </c>
      <c r="F110" s="21">
        <v>7.4310000000000702</v>
      </c>
      <c r="G110" s="1" t="s">
        <v>129</v>
      </c>
      <c r="I110" s="20">
        <v>21.09</v>
      </c>
      <c r="J110" s="1">
        <v>7.4310000000000702</v>
      </c>
      <c r="K110" s="1" t="s">
        <v>134</v>
      </c>
      <c r="M110" s="20">
        <v>31.09</v>
      </c>
      <c r="N110" s="1">
        <v>3.5069999999999899</v>
      </c>
      <c r="O110" s="1" t="s">
        <v>135</v>
      </c>
      <c r="Q110" s="20">
        <v>41.09</v>
      </c>
      <c r="R110" s="1">
        <v>1.6539999999999999</v>
      </c>
      <c r="S110" s="1" t="s">
        <v>137</v>
      </c>
      <c r="U110" s="20">
        <v>51.09</v>
      </c>
      <c r="V110" s="1">
        <v>9.5069999999999695</v>
      </c>
      <c r="W110" s="1" t="s">
        <v>137</v>
      </c>
      <c r="Y110" s="20">
        <v>61.09</v>
      </c>
      <c r="Z110" s="1">
        <v>66.5150000000001</v>
      </c>
      <c r="AA110" s="1" t="s">
        <v>137</v>
      </c>
      <c r="AC110" s="20">
        <v>71.09</v>
      </c>
      <c r="AD110" s="1">
        <v>1.9809999999999901</v>
      </c>
      <c r="AE110" s="1" t="s">
        <v>125</v>
      </c>
      <c r="AG110" s="20">
        <v>81.09</v>
      </c>
      <c r="AH110" s="1">
        <v>19.809999999999999</v>
      </c>
      <c r="AI110" s="1" t="s">
        <v>125</v>
      </c>
      <c r="AK110" s="20">
        <v>91.09</v>
      </c>
      <c r="AL110" s="1">
        <v>198.10000000000099</v>
      </c>
      <c r="AM110" s="1" t="s">
        <v>125</v>
      </c>
      <c r="AO110" s="4">
        <v>101.09</v>
      </c>
      <c r="AP110" s="1">
        <v>109891</v>
      </c>
      <c r="AQ110" s="1" t="s">
        <v>125</v>
      </c>
      <c r="AS110" s="4">
        <v>111.09</v>
      </c>
      <c r="AT110" s="1">
        <v>109891000</v>
      </c>
      <c r="AU110" s="1" t="s">
        <v>125</v>
      </c>
      <c r="AW110" s="4">
        <v>121.09</v>
      </c>
      <c r="AX110" s="1">
        <v>109891000000</v>
      </c>
      <c r="AY110" s="1" t="s">
        <v>125</v>
      </c>
      <c r="BA110" s="4">
        <v>131.09</v>
      </c>
      <c r="BB110" s="1">
        <v>109891000000000</v>
      </c>
      <c r="BC110" s="1" t="s">
        <v>125</v>
      </c>
      <c r="BE110" s="4">
        <v>141.09</v>
      </c>
      <c r="BF110" s="1">
        <v>1.09891E+17</v>
      </c>
      <c r="BG110" s="1" t="s">
        <v>125</v>
      </c>
    </row>
    <row r="111" spans="1:59" x14ac:dyDescent="0.55000000000000004">
      <c r="A111" s="20">
        <v>1.1000000000000001</v>
      </c>
      <c r="B111" s="1">
        <v>110</v>
      </c>
      <c r="C111" s="1" t="s">
        <v>131</v>
      </c>
      <c r="E111" s="4">
        <v>11.1</v>
      </c>
      <c r="F111" s="21">
        <v>7.4900000000000704</v>
      </c>
      <c r="G111" s="1" t="s">
        <v>129</v>
      </c>
      <c r="I111" s="20">
        <v>21.1</v>
      </c>
      <c r="J111" s="1">
        <v>7.4900000000000704</v>
      </c>
      <c r="K111" s="1" t="s">
        <v>134</v>
      </c>
      <c r="M111" s="20">
        <v>31.1</v>
      </c>
      <c r="N111" s="1">
        <v>3.52999999999999</v>
      </c>
      <c r="O111" s="1" t="s">
        <v>135</v>
      </c>
      <c r="Q111" s="20">
        <v>41.1</v>
      </c>
      <c r="R111" s="1">
        <v>1.66</v>
      </c>
      <c r="S111" s="1" t="s">
        <v>137</v>
      </c>
      <c r="U111" s="20">
        <v>51.1</v>
      </c>
      <c r="V111" s="1">
        <v>9.5299999999999692</v>
      </c>
      <c r="W111" s="1" t="s">
        <v>137</v>
      </c>
      <c r="Y111" s="20">
        <v>61.1</v>
      </c>
      <c r="Z111" s="1">
        <v>66.850000000000094</v>
      </c>
      <c r="AA111" s="1" t="s">
        <v>137</v>
      </c>
      <c r="AC111" s="20">
        <v>71.099999999999994</v>
      </c>
      <c r="AD111" s="1">
        <v>1.98999999999999</v>
      </c>
      <c r="AE111" s="1" t="s">
        <v>125</v>
      </c>
      <c r="AG111" s="20">
        <v>81.099999999999994</v>
      </c>
      <c r="AH111" s="1">
        <v>19.899999999999999</v>
      </c>
      <c r="AI111" s="1" t="s">
        <v>125</v>
      </c>
      <c r="AK111" s="20">
        <v>91.1</v>
      </c>
      <c r="AL111" s="1">
        <v>199.00000000000099</v>
      </c>
      <c r="AM111" s="1" t="s">
        <v>125</v>
      </c>
      <c r="AO111" s="4">
        <v>101.1</v>
      </c>
      <c r="AP111" s="1">
        <v>110890</v>
      </c>
      <c r="AQ111" s="1" t="s">
        <v>125</v>
      </c>
      <c r="AS111" s="4">
        <v>111.1</v>
      </c>
      <c r="AT111" s="1">
        <v>110890000</v>
      </c>
      <c r="AU111" s="1" t="s">
        <v>125</v>
      </c>
      <c r="AW111" s="4">
        <v>121.1</v>
      </c>
      <c r="AX111" s="1">
        <v>110890000000</v>
      </c>
      <c r="AY111" s="1" t="s">
        <v>125</v>
      </c>
      <c r="BA111" s="4">
        <v>131.1</v>
      </c>
      <c r="BB111" s="1">
        <v>110890000000000</v>
      </c>
      <c r="BC111" s="1" t="s">
        <v>125</v>
      </c>
      <c r="BE111" s="4">
        <v>141.1</v>
      </c>
      <c r="BF111" s="1">
        <v>1.1089E+17</v>
      </c>
      <c r="BG111" s="1" t="s">
        <v>125</v>
      </c>
    </row>
    <row r="112" spans="1:59" x14ac:dyDescent="0.55000000000000004">
      <c r="A112" s="20">
        <v>1.1100000000000001</v>
      </c>
      <c r="B112" s="1">
        <v>111</v>
      </c>
      <c r="C112" s="1" t="s">
        <v>131</v>
      </c>
      <c r="E112" s="4">
        <v>11.11</v>
      </c>
      <c r="F112" s="21">
        <v>7.5490000000000599</v>
      </c>
      <c r="G112" s="1" t="s">
        <v>129</v>
      </c>
      <c r="I112" s="20">
        <v>21.11</v>
      </c>
      <c r="J112" s="1">
        <v>7.5490000000000599</v>
      </c>
      <c r="K112" s="1" t="s">
        <v>134</v>
      </c>
      <c r="M112" s="20">
        <v>31.11</v>
      </c>
      <c r="N112" s="1">
        <v>3.5529999999999902</v>
      </c>
      <c r="O112" s="1" t="s">
        <v>135</v>
      </c>
      <c r="Q112" s="20">
        <v>41.11</v>
      </c>
      <c r="R112" s="1">
        <v>1.6659999999999999</v>
      </c>
      <c r="S112" s="1" t="s">
        <v>137</v>
      </c>
      <c r="U112" s="20">
        <v>51.11</v>
      </c>
      <c r="V112" s="1">
        <v>9.5529999999999706</v>
      </c>
      <c r="W112" s="1" t="s">
        <v>137</v>
      </c>
      <c r="Y112" s="20">
        <v>61.11</v>
      </c>
      <c r="Z112" s="1">
        <v>67.185000000000102</v>
      </c>
      <c r="AA112" s="1" t="s">
        <v>137</v>
      </c>
      <c r="AC112" s="20">
        <v>71.11</v>
      </c>
      <c r="AD112" s="1">
        <v>1.9989999999999899</v>
      </c>
      <c r="AE112" s="1" t="s">
        <v>125</v>
      </c>
      <c r="AG112" s="20">
        <v>81.11</v>
      </c>
      <c r="AH112" s="1">
        <v>19.989999999999998</v>
      </c>
      <c r="AI112" s="1" t="s">
        <v>125</v>
      </c>
      <c r="AK112" s="20">
        <v>91.11</v>
      </c>
      <c r="AL112" s="1">
        <v>199.900000000001</v>
      </c>
      <c r="AM112" s="1" t="s">
        <v>125</v>
      </c>
      <c r="AO112" s="4">
        <v>101.11</v>
      </c>
      <c r="AP112" s="1">
        <v>111889</v>
      </c>
      <c r="AQ112" s="1" t="s">
        <v>125</v>
      </c>
      <c r="AS112" s="4">
        <v>111.11</v>
      </c>
      <c r="AT112" s="1">
        <v>111889000</v>
      </c>
      <c r="AU112" s="1" t="s">
        <v>125</v>
      </c>
      <c r="AW112" s="4">
        <v>121.11</v>
      </c>
      <c r="AX112" s="1">
        <v>111889000000</v>
      </c>
      <c r="AY112" s="1" t="s">
        <v>125</v>
      </c>
      <c r="BA112" s="4">
        <v>131.11000000000001</v>
      </c>
      <c r="BB112" s="1">
        <v>111889000000000</v>
      </c>
      <c r="BC112" s="1" t="s">
        <v>125</v>
      </c>
      <c r="BE112" s="4">
        <v>141.11000000000001</v>
      </c>
      <c r="BF112" s="1">
        <v>1.11889E+17</v>
      </c>
      <c r="BG112" s="1" t="s">
        <v>125</v>
      </c>
    </row>
    <row r="113" spans="1:118" x14ac:dyDescent="0.55000000000000004">
      <c r="A113" s="20">
        <v>1.1200000000000001</v>
      </c>
      <c r="B113" s="1">
        <v>112</v>
      </c>
      <c r="C113" s="1" t="s">
        <v>131</v>
      </c>
      <c r="E113" s="4">
        <v>11.12</v>
      </c>
      <c r="F113" s="21">
        <v>7.60800000000006</v>
      </c>
      <c r="G113" s="1" t="s">
        <v>129</v>
      </c>
      <c r="I113" s="20">
        <v>21.12</v>
      </c>
      <c r="J113" s="1">
        <v>7.60800000000006</v>
      </c>
      <c r="K113" s="1" t="s">
        <v>134</v>
      </c>
      <c r="M113" s="20">
        <v>31.12</v>
      </c>
      <c r="N113" s="1">
        <v>3.5759999999999899</v>
      </c>
      <c r="O113" s="1" t="s">
        <v>135</v>
      </c>
      <c r="Q113" s="20">
        <v>41.12</v>
      </c>
      <c r="R113" s="1">
        <v>1.6719999999999999</v>
      </c>
      <c r="S113" s="1" t="s">
        <v>137</v>
      </c>
      <c r="U113" s="20">
        <v>51.12</v>
      </c>
      <c r="V113" s="1">
        <v>9.5759999999999597</v>
      </c>
      <c r="W113" s="1" t="s">
        <v>137</v>
      </c>
      <c r="Y113" s="20">
        <v>61.12</v>
      </c>
      <c r="Z113" s="1">
        <v>67.520000000000095</v>
      </c>
      <c r="AA113" s="1" t="s">
        <v>137</v>
      </c>
      <c r="AC113" s="20">
        <v>71.12</v>
      </c>
      <c r="AD113" s="1">
        <v>2.0079999999999898</v>
      </c>
      <c r="AE113" s="1" t="s">
        <v>125</v>
      </c>
      <c r="AG113" s="20">
        <v>81.12</v>
      </c>
      <c r="AH113" s="1">
        <v>20.079999999999998</v>
      </c>
      <c r="AI113" s="1" t="s">
        <v>125</v>
      </c>
      <c r="AK113" s="20">
        <v>91.12</v>
      </c>
      <c r="AL113" s="1">
        <v>200.80000000000101</v>
      </c>
      <c r="AM113" s="1" t="s">
        <v>125</v>
      </c>
      <c r="AO113" s="4">
        <v>101.12</v>
      </c>
      <c r="AP113" s="1">
        <v>112888</v>
      </c>
      <c r="AQ113" s="1" t="s">
        <v>125</v>
      </c>
      <c r="AS113" s="4">
        <v>111.12</v>
      </c>
      <c r="AT113" s="1">
        <v>112888000</v>
      </c>
      <c r="AU113" s="1" t="s">
        <v>125</v>
      </c>
      <c r="AW113" s="4">
        <v>121.12</v>
      </c>
      <c r="AX113" s="1">
        <v>112888000000</v>
      </c>
      <c r="AY113" s="1" t="s">
        <v>125</v>
      </c>
      <c r="BA113" s="4">
        <v>131.12</v>
      </c>
      <c r="BB113" s="1">
        <v>112888000000000</v>
      </c>
      <c r="BC113" s="1" t="s">
        <v>125</v>
      </c>
      <c r="BE113" s="4">
        <v>141.12</v>
      </c>
      <c r="BF113" s="1">
        <v>1.12888E+17</v>
      </c>
      <c r="BG113" s="1" t="s">
        <v>125</v>
      </c>
    </row>
    <row r="114" spans="1:118" x14ac:dyDescent="0.55000000000000004">
      <c r="A114" s="20">
        <v>1.1299999999999999</v>
      </c>
      <c r="B114" s="1">
        <v>113</v>
      </c>
      <c r="C114" s="1" t="s">
        <v>131</v>
      </c>
      <c r="E114" s="4">
        <v>11.13</v>
      </c>
      <c r="F114" s="21">
        <v>7.6670000000000602</v>
      </c>
      <c r="G114" s="1" t="s">
        <v>129</v>
      </c>
      <c r="I114" s="20">
        <v>21.13</v>
      </c>
      <c r="J114" s="1">
        <v>7.6670000000000602</v>
      </c>
      <c r="K114" s="1" t="s">
        <v>134</v>
      </c>
      <c r="M114" s="20">
        <v>31.13</v>
      </c>
      <c r="N114" s="1">
        <v>3.59899999999999</v>
      </c>
      <c r="O114" s="1" t="s">
        <v>135</v>
      </c>
      <c r="Q114" s="20">
        <v>41.13</v>
      </c>
      <c r="R114" s="1">
        <v>1.6779999999999999</v>
      </c>
      <c r="S114" s="1" t="s">
        <v>137</v>
      </c>
      <c r="U114" s="20">
        <v>51.13</v>
      </c>
      <c r="V114" s="1">
        <v>9.5989999999999593</v>
      </c>
      <c r="W114" s="1" t="s">
        <v>137</v>
      </c>
      <c r="Y114" s="20">
        <v>61.13</v>
      </c>
      <c r="Z114" s="1">
        <v>67.855000000000103</v>
      </c>
      <c r="AA114" s="1" t="s">
        <v>137</v>
      </c>
      <c r="AC114" s="20">
        <v>71.13</v>
      </c>
      <c r="AD114" s="1">
        <v>2.0169999999999901</v>
      </c>
      <c r="AE114" s="1" t="s">
        <v>125</v>
      </c>
      <c r="AG114" s="20">
        <v>81.13</v>
      </c>
      <c r="AH114" s="1">
        <v>20.170000000000002</v>
      </c>
      <c r="AI114" s="1" t="s">
        <v>125</v>
      </c>
      <c r="AK114" s="20">
        <v>91.13</v>
      </c>
      <c r="AL114" s="1">
        <v>201.70000000000101</v>
      </c>
      <c r="AM114" s="1" t="s">
        <v>125</v>
      </c>
      <c r="AO114" s="4">
        <v>101.13</v>
      </c>
      <c r="AP114" s="1">
        <v>113887</v>
      </c>
      <c r="AQ114" s="1" t="s">
        <v>125</v>
      </c>
      <c r="AS114" s="4">
        <v>111.13</v>
      </c>
      <c r="AT114" s="1">
        <v>113887000</v>
      </c>
      <c r="AU114" s="1" t="s">
        <v>125</v>
      </c>
      <c r="AW114" s="4">
        <v>121.13</v>
      </c>
      <c r="AX114" s="1">
        <v>113887000000</v>
      </c>
      <c r="AY114" s="1" t="s">
        <v>125</v>
      </c>
      <c r="BA114" s="4">
        <v>131.13</v>
      </c>
      <c r="BB114" s="1">
        <v>113887000000000</v>
      </c>
      <c r="BC114" s="1" t="s">
        <v>125</v>
      </c>
      <c r="BE114" s="4">
        <v>141.13</v>
      </c>
      <c r="BF114" s="1">
        <v>1.13887E+17</v>
      </c>
      <c r="BG114" s="1" t="s">
        <v>125</v>
      </c>
    </row>
    <row r="115" spans="1:118" x14ac:dyDescent="0.55000000000000004">
      <c r="A115" s="20">
        <v>1.1399999999999999</v>
      </c>
      <c r="B115" s="1">
        <v>114</v>
      </c>
      <c r="C115" s="1" t="s">
        <v>131</v>
      </c>
      <c r="E115" s="4">
        <v>11.14</v>
      </c>
      <c r="F115" s="21">
        <v>7.7260000000000604</v>
      </c>
      <c r="G115" s="1" t="s">
        <v>129</v>
      </c>
      <c r="I115" s="20">
        <v>21.14</v>
      </c>
      <c r="J115" s="1">
        <v>7.7260000000000604</v>
      </c>
      <c r="K115" s="1" t="s">
        <v>134</v>
      </c>
      <c r="M115" s="20">
        <v>31.14</v>
      </c>
      <c r="N115" s="1">
        <v>3.6219999999999901</v>
      </c>
      <c r="O115" s="1" t="s">
        <v>135</v>
      </c>
      <c r="Q115" s="20">
        <v>41.14</v>
      </c>
      <c r="R115" s="1">
        <v>1.6839999999999999</v>
      </c>
      <c r="S115" s="1" t="s">
        <v>137</v>
      </c>
      <c r="U115" s="20">
        <v>51.14</v>
      </c>
      <c r="V115" s="1">
        <v>9.6219999999999608</v>
      </c>
      <c r="W115" s="1" t="s">
        <v>137</v>
      </c>
      <c r="Y115" s="20">
        <v>61.14</v>
      </c>
      <c r="Z115" s="1">
        <v>68.190000000000097</v>
      </c>
      <c r="AA115" s="1" t="s">
        <v>137</v>
      </c>
      <c r="AC115" s="20">
        <v>71.14</v>
      </c>
      <c r="AD115" s="1">
        <v>2.02599999999999</v>
      </c>
      <c r="AE115" s="1" t="s">
        <v>125</v>
      </c>
      <c r="AG115" s="20">
        <v>81.14</v>
      </c>
      <c r="AH115" s="1">
        <v>20.260000000000002</v>
      </c>
      <c r="AI115" s="1" t="s">
        <v>125</v>
      </c>
      <c r="AK115" s="20">
        <v>91.14</v>
      </c>
      <c r="AL115" s="1">
        <v>202.60000000000099</v>
      </c>
      <c r="AM115" s="1" t="s">
        <v>125</v>
      </c>
      <c r="AO115" s="4">
        <v>101.14</v>
      </c>
      <c r="AP115" s="1">
        <v>114886</v>
      </c>
      <c r="AQ115" s="1" t="s">
        <v>125</v>
      </c>
      <c r="AS115" s="4">
        <v>111.14</v>
      </c>
      <c r="AT115" s="1">
        <v>114886000</v>
      </c>
      <c r="AU115" s="1" t="s">
        <v>125</v>
      </c>
      <c r="AW115" s="4">
        <v>121.14</v>
      </c>
      <c r="AX115" s="1">
        <v>114886000000</v>
      </c>
      <c r="AY115" s="1" t="s">
        <v>125</v>
      </c>
      <c r="BA115" s="4">
        <v>131.13999999999999</v>
      </c>
      <c r="BB115" s="1">
        <v>114886000000000</v>
      </c>
      <c r="BC115" s="1" t="s">
        <v>125</v>
      </c>
      <c r="BE115" s="4">
        <v>141.13999999999999</v>
      </c>
      <c r="BF115" s="1">
        <v>1.14886E+17</v>
      </c>
      <c r="BG115" s="1" t="s">
        <v>125</v>
      </c>
    </row>
    <row r="116" spans="1:118" x14ac:dyDescent="0.55000000000000004">
      <c r="A116" s="20">
        <v>1.1499999999999999</v>
      </c>
      <c r="B116" s="1">
        <v>115</v>
      </c>
      <c r="C116" s="1" t="s">
        <v>131</v>
      </c>
      <c r="E116" s="4">
        <v>11.15</v>
      </c>
      <c r="F116" s="21">
        <v>7.7850000000000597</v>
      </c>
      <c r="G116" s="1" t="s">
        <v>129</v>
      </c>
      <c r="I116" s="20">
        <v>21.15</v>
      </c>
      <c r="J116" s="1">
        <v>7.7850000000000597</v>
      </c>
      <c r="K116" s="1" t="s">
        <v>134</v>
      </c>
      <c r="M116" s="20">
        <v>31.15</v>
      </c>
      <c r="N116" s="1">
        <v>3.6449999999999898</v>
      </c>
      <c r="O116" s="1" t="s">
        <v>135</v>
      </c>
      <c r="Q116" s="20">
        <v>41.15</v>
      </c>
      <c r="R116" s="1">
        <v>1.69</v>
      </c>
      <c r="S116" s="1" t="s">
        <v>137</v>
      </c>
      <c r="U116" s="20">
        <v>51.15</v>
      </c>
      <c r="V116" s="1">
        <v>9.6449999999999605</v>
      </c>
      <c r="W116" s="1" t="s">
        <v>137</v>
      </c>
      <c r="Y116" s="20">
        <v>61.15</v>
      </c>
      <c r="Z116" s="1">
        <v>68.525000000000105</v>
      </c>
      <c r="AA116" s="1" t="s">
        <v>137</v>
      </c>
      <c r="AC116" s="20">
        <v>71.150000000000006</v>
      </c>
      <c r="AD116" s="1">
        <v>2.0349999999999899</v>
      </c>
      <c r="AE116" s="1" t="s">
        <v>125</v>
      </c>
      <c r="AG116" s="20">
        <v>81.150000000000006</v>
      </c>
      <c r="AH116" s="1">
        <v>20.350000000000001</v>
      </c>
      <c r="AI116" s="1" t="s">
        <v>125</v>
      </c>
      <c r="AK116" s="20">
        <v>91.15</v>
      </c>
      <c r="AL116" s="1">
        <v>203.50000000000099</v>
      </c>
      <c r="AM116" s="1" t="s">
        <v>125</v>
      </c>
      <c r="AO116" s="4">
        <v>101.15</v>
      </c>
      <c r="AP116" s="1">
        <v>115885</v>
      </c>
      <c r="AQ116" s="1" t="s">
        <v>125</v>
      </c>
      <c r="AS116" s="4">
        <v>111.15</v>
      </c>
      <c r="AT116" s="1">
        <v>115885000</v>
      </c>
      <c r="AU116" s="1" t="s">
        <v>125</v>
      </c>
      <c r="AW116" s="4">
        <v>121.15</v>
      </c>
      <c r="AX116" s="1">
        <v>115885000000</v>
      </c>
      <c r="AY116" s="1" t="s">
        <v>125</v>
      </c>
      <c r="BA116" s="4">
        <v>131.15</v>
      </c>
      <c r="BB116" s="1">
        <v>115885000000000</v>
      </c>
      <c r="BC116" s="1" t="s">
        <v>125</v>
      </c>
      <c r="BE116" s="4">
        <v>141.15</v>
      </c>
      <c r="BF116" s="1">
        <v>1.15885E+17</v>
      </c>
      <c r="BG116" s="1" t="s">
        <v>125</v>
      </c>
    </row>
    <row r="117" spans="1:118" x14ac:dyDescent="0.55000000000000004">
      <c r="A117" s="20">
        <v>1.1599999999999999</v>
      </c>
      <c r="B117" s="1">
        <v>116</v>
      </c>
      <c r="C117" s="1" t="s">
        <v>131</v>
      </c>
      <c r="E117" s="4">
        <v>11.16</v>
      </c>
      <c r="F117" s="21">
        <v>7.8440000000000598</v>
      </c>
      <c r="G117" s="1" t="s">
        <v>129</v>
      </c>
      <c r="I117" s="20">
        <v>21.16</v>
      </c>
      <c r="J117" s="1">
        <v>7.8440000000000598</v>
      </c>
      <c r="K117" s="1" t="s">
        <v>134</v>
      </c>
      <c r="M117" s="20">
        <v>31.16</v>
      </c>
      <c r="N117" s="1">
        <v>3.6679999999999899</v>
      </c>
      <c r="O117" s="1" t="s">
        <v>135</v>
      </c>
      <c r="Q117" s="20">
        <v>41.16</v>
      </c>
      <c r="R117" s="1">
        <v>1.696</v>
      </c>
      <c r="S117" s="1" t="s">
        <v>137</v>
      </c>
      <c r="U117" s="20">
        <v>51.16</v>
      </c>
      <c r="V117" s="1">
        <v>9.6679999999999602</v>
      </c>
      <c r="W117" s="1" t="s">
        <v>137</v>
      </c>
      <c r="Y117" s="20">
        <v>61.16</v>
      </c>
      <c r="Z117" s="1">
        <v>68.860000000000099</v>
      </c>
      <c r="AA117" s="1" t="s">
        <v>137</v>
      </c>
      <c r="AC117" s="20">
        <v>71.16</v>
      </c>
      <c r="AD117" s="1">
        <v>2.0439999999999898</v>
      </c>
      <c r="AE117" s="1" t="s">
        <v>125</v>
      </c>
      <c r="AG117" s="20">
        <v>81.16</v>
      </c>
      <c r="AH117" s="1">
        <v>20.440000000000001</v>
      </c>
      <c r="AI117" s="1" t="s">
        <v>125</v>
      </c>
      <c r="AK117" s="20">
        <v>91.16</v>
      </c>
      <c r="AL117" s="1">
        <v>204.400000000001</v>
      </c>
      <c r="AM117" s="1" t="s">
        <v>125</v>
      </c>
      <c r="AO117" s="4">
        <v>101.16</v>
      </c>
      <c r="AP117" s="1">
        <v>116884</v>
      </c>
      <c r="AQ117" s="1" t="s">
        <v>125</v>
      </c>
      <c r="AS117" s="4">
        <v>111.16</v>
      </c>
      <c r="AT117" s="1">
        <v>116884000</v>
      </c>
      <c r="AU117" s="1" t="s">
        <v>125</v>
      </c>
      <c r="AW117" s="4">
        <v>121.16</v>
      </c>
      <c r="AX117" s="1">
        <v>116884000000</v>
      </c>
      <c r="AY117" s="1" t="s">
        <v>125</v>
      </c>
      <c r="BA117" s="4">
        <v>131.16</v>
      </c>
      <c r="BB117" s="1">
        <v>116884000000000</v>
      </c>
      <c r="BC117" s="1" t="s">
        <v>125</v>
      </c>
      <c r="BE117" s="4">
        <v>141.16</v>
      </c>
      <c r="BF117" s="1">
        <v>1.16884E+17</v>
      </c>
      <c r="BG117" s="1" t="s">
        <v>125</v>
      </c>
    </row>
    <row r="118" spans="1:118" x14ac:dyDescent="0.55000000000000004">
      <c r="A118" s="20">
        <v>1.17</v>
      </c>
      <c r="B118" s="1">
        <v>117</v>
      </c>
      <c r="C118" s="1" t="s">
        <v>131</v>
      </c>
      <c r="E118" s="4">
        <v>11.17</v>
      </c>
      <c r="F118" s="21">
        <v>7.90300000000006</v>
      </c>
      <c r="G118" s="1" t="s">
        <v>129</v>
      </c>
      <c r="I118" s="20">
        <v>21.17</v>
      </c>
      <c r="J118" s="1">
        <v>7.90300000000006</v>
      </c>
      <c r="K118" s="1" t="s">
        <v>134</v>
      </c>
      <c r="M118" s="20">
        <v>31.17</v>
      </c>
      <c r="N118" s="1">
        <v>3.6909999999999901</v>
      </c>
      <c r="O118" s="1" t="s">
        <v>135</v>
      </c>
      <c r="Q118" s="20">
        <v>41.17</v>
      </c>
      <c r="R118" s="1">
        <v>1.702</v>
      </c>
      <c r="S118" s="1" t="s">
        <v>137</v>
      </c>
      <c r="U118" s="20">
        <v>51.17</v>
      </c>
      <c r="V118" s="1">
        <v>9.6909999999999599</v>
      </c>
      <c r="W118" s="1" t="s">
        <v>137</v>
      </c>
      <c r="Y118" s="20">
        <v>61.17</v>
      </c>
      <c r="Z118" s="1">
        <v>69.195000000000107</v>
      </c>
      <c r="AA118" s="1" t="s">
        <v>137</v>
      </c>
      <c r="AC118" s="20">
        <v>71.17</v>
      </c>
      <c r="AD118" s="1">
        <v>2.0529999999999902</v>
      </c>
      <c r="AE118" s="1" t="s">
        <v>125</v>
      </c>
      <c r="AG118" s="20">
        <v>81.17</v>
      </c>
      <c r="AH118" s="1">
        <v>20.53</v>
      </c>
      <c r="AI118" s="1" t="s">
        <v>125</v>
      </c>
      <c r="AK118" s="20">
        <v>91.17</v>
      </c>
      <c r="AL118" s="1">
        <v>205.30000000000101</v>
      </c>
      <c r="AM118" s="1" t="s">
        <v>125</v>
      </c>
      <c r="AO118" s="4">
        <v>101.17</v>
      </c>
      <c r="AP118" s="1">
        <v>117883</v>
      </c>
      <c r="AQ118" s="1" t="s">
        <v>125</v>
      </c>
      <c r="AS118" s="4">
        <v>111.17</v>
      </c>
      <c r="AT118" s="1">
        <v>117883000</v>
      </c>
      <c r="AU118" s="1" t="s">
        <v>125</v>
      </c>
      <c r="AW118" s="4">
        <v>121.17</v>
      </c>
      <c r="AX118" s="1">
        <v>117883000000</v>
      </c>
      <c r="AY118" s="1" t="s">
        <v>125</v>
      </c>
      <c r="BA118" s="4">
        <v>131.16999999999999</v>
      </c>
      <c r="BB118" s="1">
        <v>117883000000000</v>
      </c>
      <c r="BC118" s="1" t="s">
        <v>125</v>
      </c>
      <c r="BE118" s="4">
        <v>141.16999999999999</v>
      </c>
      <c r="BF118" s="1">
        <v>1.17883E+17</v>
      </c>
      <c r="BG118" s="1" t="s">
        <v>125</v>
      </c>
    </row>
    <row r="119" spans="1:118" x14ac:dyDescent="0.55000000000000004">
      <c r="A119" s="20">
        <v>1.18</v>
      </c>
      <c r="B119" s="1">
        <v>118</v>
      </c>
      <c r="C119" s="1" t="s">
        <v>131</v>
      </c>
      <c r="E119" s="4">
        <v>11.18</v>
      </c>
      <c r="F119" s="21">
        <v>7.9620000000000601</v>
      </c>
      <c r="G119" s="1" t="s">
        <v>129</v>
      </c>
      <c r="I119" s="20">
        <v>21.18</v>
      </c>
      <c r="J119" s="1">
        <v>7.9620000000000601</v>
      </c>
      <c r="K119" s="1" t="s">
        <v>134</v>
      </c>
      <c r="M119" s="20">
        <v>31.18</v>
      </c>
      <c r="N119" s="1">
        <v>3.7139999999999902</v>
      </c>
      <c r="O119" s="1" t="s">
        <v>135</v>
      </c>
      <c r="Q119" s="20">
        <v>41.18</v>
      </c>
      <c r="R119" s="1">
        <v>1.708</v>
      </c>
      <c r="S119" s="1" t="s">
        <v>137</v>
      </c>
      <c r="U119" s="20">
        <v>51.18</v>
      </c>
      <c r="V119" s="1">
        <v>9.7139999999999596</v>
      </c>
      <c r="W119" s="1" t="s">
        <v>137</v>
      </c>
      <c r="Y119" s="20">
        <v>61.18</v>
      </c>
      <c r="Z119" s="1">
        <v>69.530000000000101</v>
      </c>
      <c r="AA119" s="1" t="s">
        <v>137</v>
      </c>
      <c r="AC119" s="20">
        <v>71.180000000000007</v>
      </c>
      <c r="AD119" s="1">
        <v>2.0619999999999901</v>
      </c>
      <c r="AE119" s="1" t="s">
        <v>125</v>
      </c>
      <c r="AG119" s="20">
        <v>81.180000000000007</v>
      </c>
      <c r="AH119" s="1">
        <v>20.62</v>
      </c>
      <c r="AI119" s="1" t="s">
        <v>125</v>
      </c>
      <c r="AK119" s="20">
        <v>91.18</v>
      </c>
      <c r="AL119" s="1">
        <v>206.20000000000101</v>
      </c>
      <c r="AM119" s="1" t="s">
        <v>125</v>
      </c>
      <c r="AO119" s="4">
        <v>101.18</v>
      </c>
      <c r="AP119" s="1">
        <v>118882</v>
      </c>
      <c r="AQ119" s="1" t="s">
        <v>125</v>
      </c>
      <c r="AS119" s="4">
        <v>111.18</v>
      </c>
      <c r="AT119" s="1">
        <v>118882000</v>
      </c>
      <c r="AU119" s="1" t="s">
        <v>125</v>
      </c>
      <c r="AW119" s="4">
        <v>121.18</v>
      </c>
      <c r="AX119" s="1">
        <v>118882000000</v>
      </c>
      <c r="AY119" s="1" t="s">
        <v>125</v>
      </c>
      <c r="BA119" s="4">
        <v>131.18</v>
      </c>
      <c r="BB119" s="1">
        <v>118882000000000</v>
      </c>
      <c r="BC119" s="1" t="s">
        <v>125</v>
      </c>
      <c r="BE119" s="4">
        <v>141.18</v>
      </c>
      <c r="BF119" s="1">
        <v>1.18882E+17</v>
      </c>
      <c r="BG119" s="1" t="s">
        <v>125</v>
      </c>
    </row>
    <row r="120" spans="1:118" s="5" customFormat="1" x14ac:dyDescent="0.55000000000000004">
      <c r="A120" s="20">
        <v>1.19</v>
      </c>
      <c r="B120" s="1">
        <v>119</v>
      </c>
      <c r="C120" s="1" t="s">
        <v>131</v>
      </c>
      <c r="D120" s="23"/>
      <c r="E120" s="4">
        <v>11.19</v>
      </c>
      <c r="F120" s="21">
        <v>8.0210000000000594</v>
      </c>
      <c r="G120" s="1" t="s">
        <v>129</v>
      </c>
      <c r="H120" s="23"/>
      <c r="I120" s="20">
        <v>21.19</v>
      </c>
      <c r="J120" s="1">
        <v>8.0210000000000594</v>
      </c>
      <c r="K120" s="1" t="s">
        <v>134</v>
      </c>
      <c r="L120" s="23"/>
      <c r="M120" s="20">
        <v>31.19</v>
      </c>
      <c r="N120" s="1">
        <v>3.7369999999999899</v>
      </c>
      <c r="O120" s="1" t="s">
        <v>135</v>
      </c>
      <c r="P120" s="23"/>
      <c r="Q120" s="20">
        <v>41.19</v>
      </c>
      <c r="R120" s="1">
        <v>1.714</v>
      </c>
      <c r="S120" s="1" t="s">
        <v>137</v>
      </c>
      <c r="T120" s="23"/>
      <c r="U120" s="20">
        <v>51.19</v>
      </c>
      <c r="V120" s="1">
        <v>9.7369999999999592</v>
      </c>
      <c r="W120" s="1" t="s">
        <v>137</v>
      </c>
      <c r="X120" s="23"/>
      <c r="Y120" s="20">
        <v>61.19</v>
      </c>
      <c r="Z120" s="1">
        <v>69.865000000000094</v>
      </c>
      <c r="AA120" s="1" t="s">
        <v>137</v>
      </c>
      <c r="AB120" s="23"/>
      <c r="AC120" s="20">
        <v>71.19</v>
      </c>
      <c r="AD120" s="1">
        <v>2.07099999999999</v>
      </c>
      <c r="AE120" s="1" t="s">
        <v>125</v>
      </c>
      <c r="AF120" s="23"/>
      <c r="AG120" s="20">
        <v>81.19</v>
      </c>
      <c r="AH120" s="1">
        <v>20.71</v>
      </c>
      <c r="AI120" s="1" t="s">
        <v>125</v>
      </c>
      <c r="AJ120" s="23"/>
      <c r="AK120" s="20">
        <v>91.19</v>
      </c>
      <c r="AL120" s="1">
        <v>207.10000000000099</v>
      </c>
      <c r="AM120" s="1" t="s">
        <v>125</v>
      </c>
      <c r="AN120" s="23"/>
      <c r="AO120" s="4">
        <v>101.19</v>
      </c>
      <c r="AP120" s="1">
        <v>119881</v>
      </c>
      <c r="AQ120" s="1" t="s">
        <v>125</v>
      </c>
      <c r="AR120" s="23"/>
      <c r="AS120" s="4">
        <v>111.19</v>
      </c>
      <c r="AT120" s="1">
        <v>119881000</v>
      </c>
      <c r="AU120" s="1" t="s">
        <v>125</v>
      </c>
      <c r="AV120" s="23"/>
      <c r="AW120" s="4">
        <v>121.19</v>
      </c>
      <c r="AX120" s="1">
        <v>119881000000</v>
      </c>
      <c r="AY120" s="1" t="s">
        <v>125</v>
      </c>
      <c r="AZ120" s="2"/>
      <c r="BA120" s="4">
        <v>131.19</v>
      </c>
      <c r="BB120" s="1">
        <v>119881000000000</v>
      </c>
      <c r="BC120" s="1" t="s">
        <v>125</v>
      </c>
      <c r="BD120" s="2"/>
      <c r="BE120" s="4">
        <v>141.19</v>
      </c>
      <c r="BF120" s="1">
        <v>1.19881E+17</v>
      </c>
      <c r="BG120" s="1" t="s">
        <v>125</v>
      </c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</row>
    <row r="121" spans="1:118" x14ac:dyDescent="0.55000000000000004">
      <c r="A121" s="20">
        <v>1.2</v>
      </c>
      <c r="B121" s="1">
        <v>120</v>
      </c>
      <c r="C121" s="1" t="s">
        <v>131</v>
      </c>
      <c r="E121" s="4">
        <v>11.2</v>
      </c>
      <c r="F121" s="21">
        <v>8.0800000000000605</v>
      </c>
      <c r="G121" s="1" t="s">
        <v>129</v>
      </c>
      <c r="I121" s="20">
        <v>21.2</v>
      </c>
      <c r="J121" s="1">
        <v>8.0800000000000605</v>
      </c>
      <c r="K121" s="1" t="s">
        <v>134</v>
      </c>
      <c r="M121" s="20">
        <v>31.2</v>
      </c>
      <c r="N121" s="1">
        <v>3.75999999999999</v>
      </c>
      <c r="O121" s="1" t="s">
        <v>135</v>
      </c>
      <c r="Q121" s="20">
        <v>41.2</v>
      </c>
      <c r="R121" s="1">
        <v>1.72</v>
      </c>
      <c r="S121" s="1" t="s">
        <v>137</v>
      </c>
      <c r="U121" s="20">
        <v>51.2</v>
      </c>
      <c r="V121" s="1">
        <v>9.7599999999999607</v>
      </c>
      <c r="W121" s="1" t="s">
        <v>137</v>
      </c>
      <c r="Y121" s="20">
        <v>61.2</v>
      </c>
      <c r="Z121" s="1">
        <v>70.200000000000102</v>
      </c>
      <c r="AA121" s="1" t="s">
        <v>137</v>
      </c>
      <c r="AC121" s="20">
        <v>71.2</v>
      </c>
      <c r="AD121" s="1">
        <v>2.0799999999999899</v>
      </c>
      <c r="AE121" s="1" t="s">
        <v>125</v>
      </c>
      <c r="AG121" s="20">
        <v>81.2</v>
      </c>
      <c r="AH121" s="1">
        <v>20.8</v>
      </c>
      <c r="AI121" s="1" t="s">
        <v>125</v>
      </c>
      <c r="AK121" s="20">
        <v>91.2</v>
      </c>
      <c r="AL121" s="1">
        <v>208.00000000000099</v>
      </c>
      <c r="AM121" s="1" t="s">
        <v>125</v>
      </c>
      <c r="AO121" s="4">
        <v>101.2</v>
      </c>
      <c r="AP121" s="1">
        <v>120880</v>
      </c>
      <c r="AQ121" s="1" t="s">
        <v>125</v>
      </c>
      <c r="AS121" s="4">
        <v>111.2</v>
      </c>
      <c r="AT121" s="1">
        <v>120880000</v>
      </c>
      <c r="AU121" s="1" t="s">
        <v>125</v>
      </c>
      <c r="AW121" s="4">
        <v>121.2</v>
      </c>
      <c r="AX121" s="1">
        <v>120880000000</v>
      </c>
      <c r="AY121" s="1" t="s">
        <v>125</v>
      </c>
      <c r="BA121" s="4">
        <v>131.19999999999999</v>
      </c>
      <c r="BB121" s="1">
        <v>120880000000000</v>
      </c>
      <c r="BC121" s="1" t="s">
        <v>125</v>
      </c>
      <c r="BE121" s="4">
        <v>141.19999999999999</v>
      </c>
      <c r="BF121" s="1">
        <v>1.2088E+17</v>
      </c>
      <c r="BG121" s="1" t="s">
        <v>125</v>
      </c>
    </row>
    <row r="122" spans="1:118" x14ac:dyDescent="0.55000000000000004">
      <c r="A122" s="20">
        <v>1.21</v>
      </c>
      <c r="B122" s="1">
        <v>121</v>
      </c>
      <c r="C122" s="1" t="s">
        <v>131</v>
      </c>
      <c r="E122" s="4">
        <v>11.21</v>
      </c>
      <c r="F122" s="21">
        <v>8.1390000000000597</v>
      </c>
      <c r="G122" s="1" t="s">
        <v>129</v>
      </c>
      <c r="I122" s="20">
        <v>21.21</v>
      </c>
      <c r="J122" s="1">
        <v>8.1390000000000597</v>
      </c>
      <c r="K122" s="1" t="s">
        <v>134</v>
      </c>
      <c r="M122" s="20">
        <v>31.21</v>
      </c>
      <c r="N122" s="1">
        <v>3.7829999999999901</v>
      </c>
      <c r="O122" s="1" t="s">
        <v>135</v>
      </c>
      <c r="Q122" s="20">
        <v>41.21</v>
      </c>
      <c r="R122" s="1">
        <v>1.726</v>
      </c>
      <c r="S122" s="1" t="s">
        <v>137</v>
      </c>
      <c r="U122" s="20">
        <v>51.21</v>
      </c>
      <c r="V122" s="1">
        <v>9.7829999999999604</v>
      </c>
      <c r="W122" s="1" t="s">
        <v>137</v>
      </c>
      <c r="Y122" s="20">
        <v>61.21</v>
      </c>
      <c r="Z122" s="1">
        <v>70.535000000000096</v>
      </c>
      <c r="AA122" s="1" t="s">
        <v>137</v>
      </c>
      <c r="AC122" s="20">
        <v>71.209999999999994</v>
      </c>
      <c r="AD122" s="1">
        <v>2.0889999999999902</v>
      </c>
      <c r="AE122" s="1" t="s">
        <v>125</v>
      </c>
      <c r="AG122" s="20">
        <v>81.209999999999994</v>
      </c>
      <c r="AH122" s="1">
        <v>20.89</v>
      </c>
      <c r="AI122" s="1" t="s">
        <v>125</v>
      </c>
      <c r="AK122" s="20">
        <v>91.21</v>
      </c>
      <c r="AL122" s="1">
        <v>208.900000000001</v>
      </c>
      <c r="AM122" s="1" t="s">
        <v>125</v>
      </c>
      <c r="AO122" s="4">
        <v>101.21</v>
      </c>
      <c r="AP122" s="1">
        <v>121879</v>
      </c>
      <c r="AQ122" s="1" t="s">
        <v>125</v>
      </c>
      <c r="AS122" s="4">
        <v>111.21</v>
      </c>
      <c r="AT122" s="1">
        <v>121879000</v>
      </c>
      <c r="AU122" s="1" t="s">
        <v>125</v>
      </c>
      <c r="AW122" s="4">
        <v>121.21</v>
      </c>
      <c r="AX122" s="1">
        <v>121879000000</v>
      </c>
      <c r="AY122" s="1" t="s">
        <v>125</v>
      </c>
      <c r="BA122" s="4">
        <v>131.21</v>
      </c>
      <c r="BB122" s="1">
        <v>121879000000000</v>
      </c>
      <c r="BC122" s="1" t="s">
        <v>125</v>
      </c>
      <c r="BE122" s="4">
        <v>141.21</v>
      </c>
      <c r="BF122" s="1">
        <v>1.21879E+17</v>
      </c>
      <c r="BG122" s="1" t="s">
        <v>125</v>
      </c>
    </row>
    <row r="123" spans="1:118" x14ac:dyDescent="0.55000000000000004">
      <c r="A123" s="20">
        <v>1.22</v>
      </c>
      <c r="B123" s="1">
        <v>122</v>
      </c>
      <c r="C123" s="1" t="s">
        <v>131</v>
      </c>
      <c r="E123" s="4">
        <v>11.22</v>
      </c>
      <c r="F123" s="21">
        <v>8.1980000000000608</v>
      </c>
      <c r="G123" s="1" t="s">
        <v>129</v>
      </c>
      <c r="I123" s="20">
        <v>21.22</v>
      </c>
      <c r="J123" s="1">
        <v>8.1980000000000608</v>
      </c>
      <c r="K123" s="1" t="s">
        <v>134</v>
      </c>
      <c r="M123" s="20">
        <v>31.22</v>
      </c>
      <c r="N123" s="1">
        <v>3.8059999999999898</v>
      </c>
      <c r="O123" s="1" t="s">
        <v>135</v>
      </c>
      <c r="Q123" s="20">
        <v>41.22</v>
      </c>
      <c r="R123" s="1">
        <v>1.732</v>
      </c>
      <c r="S123" s="1" t="s">
        <v>137</v>
      </c>
      <c r="U123" s="20">
        <v>51.22</v>
      </c>
      <c r="V123" s="1">
        <v>9.8059999999999601</v>
      </c>
      <c r="W123" s="1" t="s">
        <v>137</v>
      </c>
      <c r="Y123" s="20">
        <v>61.22</v>
      </c>
      <c r="Z123" s="1">
        <v>70.870000000000104</v>
      </c>
      <c r="AA123" s="1" t="s">
        <v>137</v>
      </c>
      <c r="AC123" s="20">
        <v>71.22</v>
      </c>
      <c r="AD123" s="1">
        <v>2.0979999999999901</v>
      </c>
      <c r="AE123" s="1" t="s">
        <v>125</v>
      </c>
      <c r="AG123" s="20">
        <v>81.22</v>
      </c>
      <c r="AH123" s="1">
        <v>20.98</v>
      </c>
      <c r="AI123" s="1" t="s">
        <v>125</v>
      </c>
      <c r="AK123" s="20">
        <v>91.22</v>
      </c>
      <c r="AL123" s="1">
        <v>209.80000000000101</v>
      </c>
      <c r="AM123" s="1" t="s">
        <v>125</v>
      </c>
      <c r="AO123" s="4">
        <v>101.22</v>
      </c>
      <c r="AP123" s="1">
        <v>122878</v>
      </c>
      <c r="AQ123" s="1" t="s">
        <v>125</v>
      </c>
      <c r="AS123" s="4">
        <v>111.22</v>
      </c>
      <c r="AT123" s="1">
        <v>122878000</v>
      </c>
      <c r="AU123" s="1" t="s">
        <v>125</v>
      </c>
      <c r="AW123" s="4">
        <v>121.22</v>
      </c>
      <c r="AX123" s="1">
        <v>122878000000</v>
      </c>
      <c r="AY123" s="1" t="s">
        <v>125</v>
      </c>
      <c r="BA123" s="4">
        <v>131.22</v>
      </c>
      <c r="BB123" s="1">
        <v>122878000000000</v>
      </c>
      <c r="BC123" s="1" t="s">
        <v>125</v>
      </c>
      <c r="BE123" s="4">
        <v>141.22</v>
      </c>
      <c r="BF123" s="1">
        <v>1.22878E+17</v>
      </c>
      <c r="BG123" s="1" t="s">
        <v>125</v>
      </c>
    </row>
    <row r="124" spans="1:118" x14ac:dyDescent="0.55000000000000004">
      <c r="A124" s="20">
        <v>1.23</v>
      </c>
      <c r="B124" s="1">
        <v>123</v>
      </c>
      <c r="C124" s="1" t="s">
        <v>131</v>
      </c>
      <c r="E124" s="4">
        <v>11.23</v>
      </c>
      <c r="F124" s="21">
        <v>8.2570000000000601</v>
      </c>
      <c r="G124" s="1" t="s">
        <v>129</v>
      </c>
      <c r="I124" s="20">
        <v>21.23</v>
      </c>
      <c r="J124" s="1">
        <v>8.2570000000000601</v>
      </c>
      <c r="K124" s="1" t="s">
        <v>134</v>
      </c>
      <c r="M124" s="20">
        <v>31.23</v>
      </c>
      <c r="N124" s="1">
        <v>3.82899999999999</v>
      </c>
      <c r="O124" s="1" t="s">
        <v>135</v>
      </c>
      <c r="Q124" s="20">
        <v>41.23</v>
      </c>
      <c r="R124" s="1">
        <v>1.738</v>
      </c>
      <c r="S124" s="1" t="s">
        <v>137</v>
      </c>
      <c r="U124" s="20">
        <v>51.23</v>
      </c>
      <c r="V124" s="1">
        <v>9.8289999999999598</v>
      </c>
      <c r="W124" s="1" t="s">
        <v>137</v>
      </c>
      <c r="Y124" s="20">
        <v>61.23</v>
      </c>
      <c r="Z124" s="1">
        <v>71.205000000000098</v>
      </c>
      <c r="AA124" s="1" t="s">
        <v>137</v>
      </c>
      <c r="AC124" s="20">
        <v>71.23</v>
      </c>
      <c r="AD124" s="1">
        <v>2.10699999999999</v>
      </c>
      <c r="AE124" s="1" t="s">
        <v>125</v>
      </c>
      <c r="AG124" s="20">
        <v>81.23</v>
      </c>
      <c r="AH124" s="1">
        <v>21.07</v>
      </c>
      <c r="AI124" s="1" t="s">
        <v>125</v>
      </c>
      <c r="AK124" s="20">
        <v>91.23</v>
      </c>
      <c r="AL124" s="1">
        <v>210.70000000000101</v>
      </c>
      <c r="AM124" s="1" t="s">
        <v>125</v>
      </c>
      <c r="AO124" s="4">
        <v>101.23</v>
      </c>
      <c r="AP124" s="1">
        <v>123877</v>
      </c>
      <c r="AQ124" s="1" t="s">
        <v>125</v>
      </c>
      <c r="AS124" s="4">
        <v>111.23</v>
      </c>
      <c r="AT124" s="1">
        <v>123877000</v>
      </c>
      <c r="AU124" s="1" t="s">
        <v>125</v>
      </c>
      <c r="AW124" s="4">
        <v>121.23</v>
      </c>
      <c r="AX124" s="1">
        <v>123877000000</v>
      </c>
      <c r="AY124" s="1" t="s">
        <v>125</v>
      </c>
      <c r="BA124" s="4">
        <v>131.22999999999999</v>
      </c>
      <c r="BB124" s="1">
        <v>123877000000000</v>
      </c>
      <c r="BC124" s="1" t="s">
        <v>125</v>
      </c>
      <c r="BE124" s="4">
        <v>141.22999999999999</v>
      </c>
      <c r="BF124" s="1">
        <v>1.23877E+17</v>
      </c>
      <c r="BG124" s="1" t="s">
        <v>125</v>
      </c>
    </row>
    <row r="125" spans="1:118" x14ac:dyDescent="0.55000000000000004">
      <c r="A125" s="20">
        <v>1.24</v>
      </c>
      <c r="B125" s="1">
        <v>124</v>
      </c>
      <c r="C125" s="1" t="s">
        <v>131</v>
      </c>
      <c r="E125" s="4">
        <v>11.24</v>
      </c>
      <c r="F125" s="21">
        <v>8.3160000000000593</v>
      </c>
      <c r="G125" s="1" t="s">
        <v>129</v>
      </c>
      <c r="I125" s="20">
        <v>21.24</v>
      </c>
      <c r="J125" s="1">
        <v>8.3160000000000593</v>
      </c>
      <c r="K125" s="1" t="s">
        <v>134</v>
      </c>
      <c r="M125" s="20">
        <v>31.24</v>
      </c>
      <c r="N125" s="1">
        <v>3.8519999999999901</v>
      </c>
      <c r="O125" s="1" t="s">
        <v>135</v>
      </c>
      <c r="Q125" s="20">
        <v>41.24</v>
      </c>
      <c r="R125" s="1">
        <v>1.744</v>
      </c>
      <c r="S125" s="1" t="s">
        <v>137</v>
      </c>
      <c r="U125" s="20">
        <v>51.24</v>
      </c>
      <c r="V125" s="1">
        <v>9.8519999999999595</v>
      </c>
      <c r="W125" s="1" t="s">
        <v>137</v>
      </c>
      <c r="Y125" s="20">
        <v>61.24</v>
      </c>
      <c r="Z125" s="1">
        <v>71.540000000000106</v>
      </c>
      <c r="AA125" s="1" t="s">
        <v>137</v>
      </c>
      <c r="AC125" s="20">
        <v>71.239999999999995</v>
      </c>
      <c r="AD125" s="1">
        <v>2.1159999999999899</v>
      </c>
      <c r="AE125" s="1" t="s">
        <v>125</v>
      </c>
      <c r="AG125" s="20">
        <v>81.239999999999995</v>
      </c>
      <c r="AH125" s="1">
        <v>21.16</v>
      </c>
      <c r="AI125" s="1" t="s">
        <v>125</v>
      </c>
      <c r="AK125" s="20">
        <v>91.24</v>
      </c>
      <c r="AL125" s="1">
        <v>211.60000000000099</v>
      </c>
      <c r="AM125" s="1" t="s">
        <v>125</v>
      </c>
      <c r="AO125" s="4">
        <v>101.24</v>
      </c>
      <c r="AP125" s="1">
        <v>124876</v>
      </c>
      <c r="AQ125" s="1" t="s">
        <v>125</v>
      </c>
      <c r="AS125" s="4">
        <v>111.24</v>
      </c>
      <c r="AT125" s="1">
        <v>124876000</v>
      </c>
      <c r="AU125" s="1" t="s">
        <v>125</v>
      </c>
      <c r="AW125" s="4">
        <v>121.24</v>
      </c>
      <c r="AX125" s="1">
        <v>124876000000</v>
      </c>
      <c r="AY125" s="1" t="s">
        <v>125</v>
      </c>
      <c r="BA125" s="4">
        <v>131.24</v>
      </c>
      <c r="BB125" s="1">
        <v>124876000000000</v>
      </c>
      <c r="BC125" s="1" t="s">
        <v>125</v>
      </c>
      <c r="BE125" s="4">
        <v>141.24</v>
      </c>
      <c r="BF125" s="1">
        <v>1.24876E+17</v>
      </c>
      <c r="BG125" s="1" t="s">
        <v>125</v>
      </c>
    </row>
    <row r="126" spans="1:118" x14ac:dyDescent="0.55000000000000004">
      <c r="A126" s="20">
        <v>1.25</v>
      </c>
      <c r="B126" s="1">
        <v>125</v>
      </c>
      <c r="C126" s="1" t="s">
        <v>131</v>
      </c>
      <c r="E126" s="4">
        <v>11.25</v>
      </c>
      <c r="F126" s="21">
        <v>8.3750000000000497</v>
      </c>
      <c r="G126" s="1" t="s">
        <v>129</v>
      </c>
      <c r="I126" s="20">
        <v>21.25</v>
      </c>
      <c r="J126" s="1">
        <v>8.3750000000000497</v>
      </c>
      <c r="K126" s="1" t="s">
        <v>134</v>
      </c>
      <c r="M126" s="20">
        <v>31.25</v>
      </c>
      <c r="N126" s="1">
        <v>3.8749999999999898</v>
      </c>
      <c r="O126" s="1" t="s">
        <v>135</v>
      </c>
      <c r="Q126" s="20">
        <v>41.25</v>
      </c>
      <c r="R126" s="1">
        <v>1.75</v>
      </c>
      <c r="S126" s="1" t="s">
        <v>137</v>
      </c>
      <c r="U126" s="20">
        <v>51.25</v>
      </c>
      <c r="V126" s="1">
        <v>9.8749999999999591</v>
      </c>
      <c r="W126" s="1" t="s">
        <v>137</v>
      </c>
      <c r="Y126" s="20">
        <v>61.25</v>
      </c>
      <c r="Z126" s="1">
        <v>71.875000000000099</v>
      </c>
      <c r="AA126" s="1" t="s">
        <v>137</v>
      </c>
      <c r="AC126" s="20">
        <v>71.25</v>
      </c>
      <c r="AD126" s="1">
        <v>2.1249999999999898</v>
      </c>
      <c r="AE126" s="1" t="s">
        <v>125</v>
      </c>
      <c r="AG126" s="20">
        <v>81.25</v>
      </c>
      <c r="AH126" s="1">
        <v>21.25</v>
      </c>
      <c r="AI126" s="1" t="s">
        <v>125</v>
      </c>
      <c r="AK126" s="20">
        <v>91.25</v>
      </c>
      <c r="AL126" s="1">
        <v>212.50000000000099</v>
      </c>
      <c r="AM126" s="1" t="s">
        <v>125</v>
      </c>
      <c r="AO126" s="4">
        <v>101.25</v>
      </c>
      <c r="AP126" s="1">
        <v>125875</v>
      </c>
      <c r="AQ126" s="1" t="s">
        <v>125</v>
      </c>
      <c r="AS126" s="4">
        <v>111.25</v>
      </c>
      <c r="AT126" s="1">
        <v>125875000</v>
      </c>
      <c r="AU126" s="1" t="s">
        <v>125</v>
      </c>
      <c r="AW126" s="4">
        <v>121.25</v>
      </c>
      <c r="AX126" s="1">
        <v>125875000000</v>
      </c>
      <c r="AY126" s="1" t="s">
        <v>125</v>
      </c>
      <c r="BA126" s="4">
        <v>131.25</v>
      </c>
      <c r="BB126" s="1">
        <v>125875000000000</v>
      </c>
      <c r="BC126" s="1" t="s">
        <v>125</v>
      </c>
      <c r="BE126" s="4">
        <v>141.25</v>
      </c>
      <c r="BF126" s="1">
        <v>1.25875E+17</v>
      </c>
      <c r="BG126" s="1" t="s">
        <v>125</v>
      </c>
    </row>
    <row r="127" spans="1:118" x14ac:dyDescent="0.55000000000000004">
      <c r="A127" s="20">
        <v>1.26</v>
      </c>
      <c r="B127" s="1">
        <v>126</v>
      </c>
      <c r="C127" s="1" t="s">
        <v>131</v>
      </c>
      <c r="E127" s="4">
        <v>11.26</v>
      </c>
      <c r="F127" s="21">
        <v>8.4340000000000508</v>
      </c>
      <c r="G127" s="1" t="s">
        <v>129</v>
      </c>
      <c r="I127" s="20">
        <v>21.26</v>
      </c>
      <c r="J127" s="1">
        <v>8.4340000000000508</v>
      </c>
      <c r="K127" s="1" t="s">
        <v>134</v>
      </c>
      <c r="M127" s="20">
        <v>31.26</v>
      </c>
      <c r="N127" s="1">
        <v>3.8979999999999899</v>
      </c>
      <c r="O127" s="1" t="s">
        <v>135</v>
      </c>
      <c r="Q127" s="20">
        <v>41.26</v>
      </c>
      <c r="R127" s="1">
        <v>1.756</v>
      </c>
      <c r="S127" s="1" t="s">
        <v>137</v>
      </c>
      <c r="U127" s="20">
        <v>51.26</v>
      </c>
      <c r="V127" s="1">
        <v>9.8979999999999606</v>
      </c>
      <c r="W127" s="1" t="s">
        <v>137</v>
      </c>
      <c r="Y127" s="20">
        <v>61.26</v>
      </c>
      <c r="Z127" s="1">
        <v>72.210000000000093</v>
      </c>
      <c r="AA127" s="1" t="s">
        <v>137</v>
      </c>
      <c r="AC127" s="20">
        <v>71.260000000000005</v>
      </c>
      <c r="AD127" s="1">
        <v>2.1339999999999901</v>
      </c>
      <c r="AE127" s="1" t="s">
        <v>125</v>
      </c>
      <c r="AG127" s="20">
        <v>81.260000000000005</v>
      </c>
      <c r="AH127" s="1">
        <v>21.34</v>
      </c>
      <c r="AI127" s="1" t="s">
        <v>125</v>
      </c>
      <c r="AK127" s="20">
        <v>91.26</v>
      </c>
      <c r="AL127" s="1">
        <v>213.400000000001</v>
      </c>
      <c r="AM127" s="1" t="s">
        <v>125</v>
      </c>
      <c r="AO127" s="4">
        <v>101.26</v>
      </c>
      <c r="AP127" s="1">
        <v>126874</v>
      </c>
      <c r="AQ127" s="1" t="s">
        <v>125</v>
      </c>
      <c r="AS127" s="4">
        <v>111.26</v>
      </c>
      <c r="AT127" s="1">
        <v>126874000</v>
      </c>
      <c r="AU127" s="1" t="s">
        <v>125</v>
      </c>
      <c r="AW127" s="4">
        <v>121.26</v>
      </c>
      <c r="AX127" s="1">
        <v>126874000000</v>
      </c>
      <c r="AY127" s="1" t="s">
        <v>125</v>
      </c>
      <c r="BA127" s="4">
        <v>131.26</v>
      </c>
      <c r="BB127" s="1">
        <v>126874000000000</v>
      </c>
      <c r="BC127" s="1" t="s">
        <v>125</v>
      </c>
      <c r="BE127" s="4">
        <v>141.26</v>
      </c>
      <c r="BF127" s="1">
        <v>1.26874E+17</v>
      </c>
      <c r="BG127" s="1" t="s">
        <v>125</v>
      </c>
    </row>
    <row r="128" spans="1:118" x14ac:dyDescent="0.55000000000000004">
      <c r="A128" s="20">
        <v>1.27</v>
      </c>
      <c r="B128" s="1">
        <v>127</v>
      </c>
      <c r="C128" s="1" t="s">
        <v>131</v>
      </c>
      <c r="E128" s="4">
        <v>11.27</v>
      </c>
      <c r="F128" s="21">
        <v>8.4930000000000501</v>
      </c>
      <c r="G128" s="1" t="s">
        <v>129</v>
      </c>
      <c r="I128" s="20">
        <v>21.27</v>
      </c>
      <c r="J128" s="1">
        <v>8.4930000000000501</v>
      </c>
      <c r="K128" s="1" t="s">
        <v>134</v>
      </c>
      <c r="M128" s="20">
        <v>31.27</v>
      </c>
      <c r="N128" s="1">
        <v>3.92099999999999</v>
      </c>
      <c r="O128" s="1" t="s">
        <v>135</v>
      </c>
      <c r="Q128" s="20">
        <v>41.27</v>
      </c>
      <c r="R128" s="1">
        <v>1.762</v>
      </c>
      <c r="S128" s="1" t="s">
        <v>137</v>
      </c>
      <c r="U128" s="20">
        <v>51.27</v>
      </c>
      <c r="V128" s="1">
        <v>9.9209999999999603</v>
      </c>
      <c r="W128" s="1" t="s">
        <v>137</v>
      </c>
      <c r="Y128" s="20">
        <v>61.27</v>
      </c>
      <c r="Z128" s="1">
        <v>72.545000000000101</v>
      </c>
      <c r="AA128" s="1" t="s">
        <v>137</v>
      </c>
      <c r="AC128" s="20">
        <v>71.27</v>
      </c>
      <c r="AD128" s="1">
        <v>2.14299999999999</v>
      </c>
      <c r="AE128" s="1" t="s">
        <v>125</v>
      </c>
      <c r="AG128" s="20">
        <v>81.27</v>
      </c>
      <c r="AH128" s="1">
        <v>21.43</v>
      </c>
      <c r="AI128" s="1" t="s">
        <v>125</v>
      </c>
      <c r="AK128" s="20">
        <v>91.27</v>
      </c>
      <c r="AL128" s="1">
        <v>214.30000000000101</v>
      </c>
      <c r="AM128" s="1" t="s">
        <v>125</v>
      </c>
      <c r="AO128" s="4">
        <v>101.27</v>
      </c>
      <c r="AP128" s="1">
        <v>127873</v>
      </c>
      <c r="AQ128" s="1" t="s">
        <v>125</v>
      </c>
      <c r="AS128" s="4">
        <v>111.27</v>
      </c>
      <c r="AT128" s="1">
        <v>127873000</v>
      </c>
      <c r="AU128" s="1" t="s">
        <v>125</v>
      </c>
      <c r="AW128" s="4">
        <v>121.27</v>
      </c>
      <c r="AX128" s="1">
        <v>127873000000</v>
      </c>
      <c r="AY128" s="1" t="s">
        <v>125</v>
      </c>
      <c r="BA128" s="4">
        <v>131.27000000000001</v>
      </c>
      <c r="BB128" s="1">
        <v>127873000000000</v>
      </c>
      <c r="BC128" s="1" t="s">
        <v>125</v>
      </c>
      <c r="BE128" s="4">
        <v>141.27000000000001</v>
      </c>
      <c r="BF128" s="1">
        <v>1.27873E+17</v>
      </c>
      <c r="BG128" s="1" t="s">
        <v>125</v>
      </c>
    </row>
    <row r="129" spans="1:59" x14ac:dyDescent="0.55000000000000004">
      <c r="A129" s="20">
        <v>1.28</v>
      </c>
      <c r="B129" s="1">
        <v>128</v>
      </c>
      <c r="C129" s="1" t="s">
        <v>131</v>
      </c>
      <c r="E129" s="4">
        <v>11.28</v>
      </c>
      <c r="F129" s="21">
        <v>8.5520000000000493</v>
      </c>
      <c r="G129" s="1" t="s">
        <v>129</v>
      </c>
      <c r="I129" s="20">
        <v>21.28</v>
      </c>
      <c r="J129" s="1">
        <v>8.5520000000000493</v>
      </c>
      <c r="K129" s="1" t="s">
        <v>134</v>
      </c>
      <c r="M129" s="20">
        <v>31.28</v>
      </c>
      <c r="N129" s="1">
        <v>3.9439999999999902</v>
      </c>
      <c r="O129" s="1" t="s">
        <v>135</v>
      </c>
      <c r="Q129" s="20">
        <v>41.28</v>
      </c>
      <c r="R129" s="1">
        <v>1.768</v>
      </c>
      <c r="S129" s="1" t="s">
        <v>137</v>
      </c>
      <c r="U129" s="20">
        <v>51.28</v>
      </c>
      <c r="V129" s="1">
        <v>9.94399999999996</v>
      </c>
      <c r="W129" s="1" t="s">
        <v>137</v>
      </c>
      <c r="Y129" s="20">
        <v>61.28</v>
      </c>
      <c r="Z129" s="1">
        <v>72.880000000000095</v>
      </c>
      <c r="AA129" s="1" t="s">
        <v>137</v>
      </c>
      <c r="AC129" s="20">
        <v>71.28</v>
      </c>
      <c r="AD129" s="1">
        <v>2.1519999999999899</v>
      </c>
      <c r="AE129" s="1" t="s">
        <v>125</v>
      </c>
      <c r="AG129" s="20">
        <v>81.28</v>
      </c>
      <c r="AH129" s="1">
        <v>21.52</v>
      </c>
      <c r="AI129" s="1" t="s">
        <v>125</v>
      </c>
      <c r="AK129" s="20">
        <v>91.28</v>
      </c>
      <c r="AL129" s="1">
        <v>215.20000000000101</v>
      </c>
      <c r="AM129" s="1" t="s">
        <v>125</v>
      </c>
      <c r="AO129" s="4">
        <v>101.28</v>
      </c>
      <c r="AP129" s="1">
        <v>128872</v>
      </c>
      <c r="AQ129" s="1" t="s">
        <v>125</v>
      </c>
      <c r="AS129" s="4">
        <v>111.28</v>
      </c>
      <c r="AT129" s="1">
        <v>128872000</v>
      </c>
      <c r="AU129" s="1" t="s">
        <v>125</v>
      </c>
      <c r="AW129" s="4">
        <v>121.28</v>
      </c>
      <c r="AX129" s="1">
        <v>128872000000</v>
      </c>
      <c r="AY129" s="1" t="s">
        <v>125</v>
      </c>
      <c r="BA129" s="4">
        <v>131.28</v>
      </c>
      <c r="BB129" s="1">
        <v>128872000000000</v>
      </c>
      <c r="BC129" s="1" t="s">
        <v>125</v>
      </c>
      <c r="BE129" s="4">
        <v>141.28</v>
      </c>
      <c r="BF129" s="1">
        <v>1.28872E+17</v>
      </c>
      <c r="BG129" s="1" t="s">
        <v>125</v>
      </c>
    </row>
    <row r="130" spans="1:59" x14ac:dyDescent="0.55000000000000004">
      <c r="A130" s="20">
        <v>1.29</v>
      </c>
      <c r="B130" s="1">
        <v>129</v>
      </c>
      <c r="C130" s="1" t="s">
        <v>131</v>
      </c>
      <c r="E130" s="4">
        <v>11.29</v>
      </c>
      <c r="F130" s="21">
        <v>8.6110000000000504</v>
      </c>
      <c r="G130" s="1" t="s">
        <v>129</v>
      </c>
      <c r="I130" s="20">
        <v>21.29</v>
      </c>
      <c r="J130" s="1">
        <v>8.6110000000000504</v>
      </c>
      <c r="K130" s="1" t="s">
        <v>134</v>
      </c>
      <c r="M130" s="20">
        <v>31.29</v>
      </c>
      <c r="N130" s="1">
        <v>3.9669999999999899</v>
      </c>
      <c r="O130" s="1" t="s">
        <v>135</v>
      </c>
      <c r="Q130" s="20">
        <v>41.29</v>
      </c>
      <c r="R130" s="1">
        <v>1.774</v>
      </c>
      <c r="S130" s="1" t="s">
        <v>137</v>
      </c>
      <c r="U130" s="20">
        <v>51.29</v>
      </c>
      <c r="V130" s="1">
        <v>9.9669999999999597</v>
      </c>
      <c r="W130" s="1" t="s">
        <v>137</v>
      </c>
      <c r="Y130" s="20">
        <v>61.29</v>
      </c>
      <c r="Z130" s="1">
        <v>73.215000000000103</v>
      </c>
      <c r="AA130" s="1" t="s">
        <v>137</v>
      </c>
      <c r="AC130" s="20">
        <v>71.290000000000006</v>
      </c>
      <c r="AD130" s="1">
        <v>2.1609999999999898</v>
      </c>
      <c r="AE130" s="1" t="s">
        <v>125</v>
      </c>
      <c r="AG130" s="20">
        <v>81.290000000000006</v>
      </c>
      <c r="AH130" s="1">
        <v>21.61</v>
      </c>
      <c r="AI130" s="1" t="s">
        <v>125</v>
      </c>
      <c r="AK130" s="20">
        <v>91.29</v>
      </c>
      <c r="AL130" s="1">
        <v>216.10000000000099</v>
      </c>
      <c r="AM130" s="1" t="s">
        <v>125</v>
      </c>
      <c r="AO130" s="4">
        <v>101.29</v>
      </c>
      <c r="AP130" s="1">
        <v>129871</v>
      </c>
      <c r="AQ130" s="1" t="s">
        <v>125</v>
      </c>
      <c r="AS130" s="4">
        <v>111.29</v>
      </c>
      <c r="AT130" s="1">
        <v>129871000</v>
      </c>
      <c r="AU130" s="1" t="s">
        <v>125</v>
      </c>
      <c r="AW130" s="4">
        <v>121.29</v>
      </c>
      <c r="AX130" s="1">
        <v>129871000000</v>
      </c>
      <c r="AY130" s="1" t="s">
        <v>125</v>
      </c>
      <c r="BA130" s="4">
        <v>131.29</v>
      </c>
      <c r="BB130" s="1">
        <v>129871000000000</v>
      </c>
      <c r="BC130" s="1" t="s">
        <v>125</v>
      </c>
      <c r="BE130" s="4">
        <v>141.29</v>
      </c>
      <c r="BF130" s="1">
        <v>1.29871E+17</v>
      </c>
      <c r="BG130" s="1" t="s">
        <v>125</v>
      </c>
    </row>
    <row r="131" spans="1:59" x14ac:dyDescent="0.55000000000000004">
      <c r="A131" s="20">
        <v>1.3</v>
      </c>
      <c r="B131" s="1">
        <v>130</v>
      </c>
      <c r="C131" s="1" t="s">
        <v>131</v>
      </c>
      <c r="E131" s="4">
        <v>11.3</v>
      </c>
      <c r="F131" s="21">
        <v>8.6700000000000497</v>
      </c>
      <c r="G131" s="1" t="s">
        <v>129</v>
      </c>
      <c r="I131" s="20">
        <v>21.3</v>
      </c>
      <c r="J131" s="1">
        <v>8.6700000000000497</v>
      </c>
      <c r="K131" s="1" t="s">
        <v>134</v>
      </c>
      <c r="M131" s="20">
        <v>31.3</v>
      </c>
      <c r="N131" s="1">
        <v>3.98999999999999</v>
      </c>
      <c r="O131" s="1" t="s">
        <v>135</v>
      </c>
      <c r="Q131" s="20">
        <v>41.3</v>
      </c>
      <c r="R131" s="1">
        <v>1.78</v>
      </c>
      <c r="S131" s="1" t="s">
        <v>137</v>
      </c>
      <c r="U131" s="20">
        <v>51.3</v>
      </c>
      <c r="V131" s="1">
        <v>9.9899999999999594</v>
      </c>
      <c r="W131" s="1" t="s">
        <v>137</v>
      </c>
      <c r="Y131" s="20">
        <v>61.3</v>
      </c>
      <c r="Z131" s="1">
        <v>73.550000000000097</v>
      </c>
      <c r="AA131" s="1" t="s">
        <v>137</v>
      </c>
      <c r="AC131" s="20">
        <v>71.3</v>
      </c>
      <c r="AD131" s="1">
        <v>2.1699999999999902</v>
      </c>
      <c r="AE131" s="1" t="s">
        <v>125</v>
      </c>
      <c r="AG131" s="20">
        <v>81.3</v>
      </c>
      <c r="AH131" s="1">
        <v>21.7</v>
      </c>
      <c r="AI131" s="1" t="s">
        <v>125</v>
      </c>
      <c r="AK131" s="20">
        <v>91.3</v>
      </c>
      <c r="AL131" s="1">
        <v>217.00000000000099</v>
      </c>
      <c r="AM131" s="1" t="s">
        <v>125</v>
      </c>
      <c r="AO131" s="4">
        <v>101.3</v>
      </c>
      <c r="AP131" s="1">
        <v>130870</v>
      </c>
      <c r="AQ131" s="1" t="s">
        <v>125</v>
      </c>
      <c r="AS131" s="4">
        <v>111.3</v>
      </c>
      <c r="AT131" s="1">
        <v>130870000</v>
      </c>
      <c r="AU131" s="1" t="s">
        <v>125</v>
      </c>
      <c r="AW131" s="4">
        <v>121.3</v>
      </c>
      <c r="AX131" s="1">
        <v>130870000000</v>
      </c>
      <c r="AY131" s="1" t="s">
        <v>125</v>
      </c>
      <c r="BA131" s="4">
        <v>131.30000000000001</v>
      </c>
      <c r="BB131" s="1">
        <v>130870000000000</v>
      </c>
      <c r="BC131" s="1" t="s">
        <v>125</v>
      </c>
      <c r="BE131" s="4">
        <v>141.30000000000001</v>
      </c>
      <c r="BF131" s="1">
        <v>1.3087E+17</v>
      </c>
      <c r="BG131" s="1" t="s">
        <v>125</v>
      </c>
    </row>
    <row r="132" spans="1:59" x14ac:dyDescent="0.55000000000000004">
      <c r="A132" s="20">
        <v>1.31</v>
      </c>
      <c r="B132" s="1">
        <v>131</v>
      </c>
      <c r="C132" s="1" t="s">
        <v>131</v>
      </c>
      <c r="E132" s="4">
        <v>11.31</v>
      </c>
      <c r="F132" s="21">
        <v>8.7290000000000507</v>
      </c>
      <c r="G132" s="1" t="s">
        <v>129</v>
      </c>
      <c r="I132" s="20">
        <v>21.31</v>
      </c>
      <c r="J132" s="1">
        <v>8.7290000000000507</v>
      </c>
      <c r="K132" s="1" t="s">
        <v>134</v>
      </c>
      <c r="M132" s="20">
        <v>31.31</v>
      </c>
      <c r="N132" s="1">
        <v>4.0129999999999901</v>
      </c>
      <c r="O132" s="1" t="s">
        <v>135</v>
      </c>
      <c r="Q132" s="20">
        <v>41.31</v>
      </c>
      <c r="R132" s="1">
        <v>1.786</v>
      </c>
      <c r="S132" s="1" t="s">
        <v>137</v>
      </c>
      <c r="U132" s="20">
        <v>51.31</v>
      </c>
      <c r="V132" s="1">
        <v>10.013</v>
      </c>
      <c r="W132" s="1" t="s">
        <v>137</v>
      </c>
      <c r="Y132" s="20">
        <v>61.31</v>
      </c>
      <c r="Z132" s="1">
        <v>73.885000000000105</v>
      </c>
      <c r="AA132" s="1" t="s">
        <v>137</v>
      </c>
      <c r="AC132" s="20">
        <v>71.31</v>
      </c>
      <c r="AD132" s="1">
        <v>2.1789999999999901</v>
      </c>
      <c r="AE132" s="1" t="s">
        <v>125</v>
      </c>
      <c r="AG132" s="20">
        <v>81.31</v>
      </c>
      <c r="AH132" s="1">
        <v>21.79</v>
      </c>
      <c r="AI132" s="1" t="s">
        <v>125</v>
      </c>
      <c r="AK132" s="20">
        <v>91.31</v>
      </c>
      <c r="AL132" s="1">
        <v>217.900000000001</v>
      </c>
      <c r="AM132" s="1" t="s">
        <v>125</v>
      </c>
      <c r="AO132" s="4">
        <v>101.31</v>
      </c>
      <c r="AP132" s="1">
        <v>131869</v>
      </c>
      <c r="AQ132" s="1" t="s">
        <v>125</v>
      </c>
      <c r="AS132" s="4">
        <v>111.31</v>
      </c>
      <c r="AT132" s="1">
        <v>131869000</v>
      </c>
      <c r="AU132" s="1" t="s">
        <v>125</v>
      </c>
      <c r="AW132" s="4">
        <v>121.31</v>
      </c>
      <c r="AX132" s="1">
        <v>131869000000</v>
      </c>
      <c r="AY132" s="1" t="s">
        <v>125</v>
      </c>
      <c r="BA132" s="4">
        <v>131.31</v>
      </c>
      <c r="BB132" s="1">
        <v>131869000000000</v>
      </c>
      <c r="BC132" s="1" t="s">
        <v>125</v>
      </c>
      <c r="BE132" s="4">
        <v>141.31</v>
      </c>
      <c r="BF132" s="1">
        <v>1.31869E+17</v>
      </c>
      <c r="BG132" s="1" t="s">
        <v>125</v>
      </c>
    </row>
    <row r="133" spans="1:59" x14ac:dyDescent="0.55000000000000004">
      <c r="A133" s="20">
        <v>1.32</v>
      </c>
      <c r="B133" s="1">
        <v>132</v>
      </c>
      <c r="C133" s="1" t="s">
        <v>131</v>
      </c>
      <c r="E133" s="4">
        <v>11.32</v>
      </c>
      <c r="F133" s="21">
        <v>8.78800000000005</v>
      </c>
      <c r="G133" s="1" t="s">
        <v>129</v>
      </c>
      <c r="I133" s="20">
        <v>21.32</v>
      </c>
      <c r="J133" s="1">
        <v>8.78800000000005</v>
      </c>
      <c r="K133" s="1" t="s">
        <v>134</v>
      </c>
      <c r="M133" s="20">
        <v>31.32</v>
      </c>
      <c r="N133" s="1">
        <v>4.0359999999999898</v>
      </c>
      <c r="O133" s="1" t="s">
        <v>135</v>
      </c>
      <c r="Q133" s="20">
        <v>41.32</v>
      </c>
      <c r="R133" s="1">
        <v>1.792</v>
      </c>
      <c r="S133" s="1" t="s">
        <v>137</v>
      </c>
      <c r="U133" s="20">
        <v>51.32</v>
      </c>
      <c r="V133" s="1">
        <v>10.036</v>
      </c>
      <c r="W133" s="1" t="s">
        <v>137</v>
      </c>
      <c r="Y133" s="20">
        <v>61.32</v>
      </c>
      <c r="Z133" s="1">
        <v>74.220000000000098</v>
      </c>
      <c r="AA133" s="1" t="s">
        <v>137</v>
      </c>
      <c r="AC133" s="20">
        <v>71.319999999999993</v>
      </c>
      <c r="AD133" s="1">
        <v>2.18799999999999</v>
      </c>
      <c r="AE133" s="1" t="s">
        <v>125</v>
      </c>
      <c r="AG133" s="20">
        <v>81.319999999999993</v>
      </c>
      <c r="AH133" s="1">
        <v>21.88</v>
      </c>
      <c r="AI133" s="1" t="s">
        <v>125</v>
      </c>
      <c r="AK133" s="20">
        <v>91.32</v>
      </c>
      <c r="AL133" s="1">
        <v>218.80000000000101</v>
      </c>
      <c r="AM133" s="1" t="s">
        <v>125</v>
      </c>
      <c r="AO133" s="4">
        <v>101.32</v>
      </c>
      <c r="AP133" s="1">
        <v>132868</v>
      </c>
      <c r="AQ133" s="1" t="s">
        <v>125</v>
      </c>
      <c r="AS133" s="4">
        <v>111.32</v>
      </c>
      <c r="AT133" s="1">
        <v>132868000</v>
      </c>
      <c r="AU133" s="1" t="s">
        <v>125</v>
      </c>
      <c r="AW133" s="4">
        <v>121.32</v>
      </c>
      <c r="AX133" s="1">
        <v>132868000000</v>
      </c>
      <c r="AY133" s="1" t="s">
        <v>125</v>
      </c>
      <c r="BA133" s="4">
        <v>131.32</v>
      </c>
      <c r="BB133" s="1">
        <v>132868000000000</v>
      </c>
      <c r="BC133" s="1" t="s">
        <v>125</v>
      </c>
      <c r="BE133" s="4">
        <v>141.32</v>
      </c>
      <c r="BF133" s="1">
        <v>1.32868E+17</v>
      </c>
      <c r="BG133" s="1" t="s">
        <v>125</v>
      </c>
    </row>
    <row r="134" spans="1:59" x14ac:dyDescent="0.55000000000000004">
      <c r="A134" s="20">
        <v>1.33</v>
      </c>
      <c r="B134" s="1">
        <v>133</v>
      </c>
      <c r="C134" s="1" t="s">
        <v>131</v>
      </c>
      <c r="E134" s="4">
        <v>11.33</v>
      </c>
      <c r="F134" s="21">
        <v>8.8470000000000493</v>
      </c>
      <c r="G134" s="1" t="s">
        <v>129</v>
      </c>
      <c r="I134" s="20">
        <v>21.33</v>
      </c>
      <c r="J134" s="1">
        <v>8.8470000000000493</v>
      </c>
      <c r="K134" s="1" t="s">
        <v>134</v>
      </c>
      <c r="M134" s="20">
        <v>31.33</v>
      </c>
      <c r="N134" s="1">
        <v>4.0589999999999904</v>
      </c>
      <c r="O134" s="1" t="s">
        <v>135</v>
      </c>
      <c r="Q134" s="20">
        <v>41.33</v>
      </c>
      <c r="R134" s="1">
        <v>1.798</v>
      </c>
      <c r="S134" s="1" t="s">
        <v>137</v>
      </c>
      <c r="U134" s="20">
        <v>51.33</v>
      </c>
      <c r="V134" s="1">
        <v>10.058999999999999</v>
      </c>
      <c r="W134" s="1" t="s">
        <v>137</v>
      </c>
      <c r="Y134" s="20">
        <v>61.33</v>
      </c>
      <c r="Z134" s="1">
        <v>74.555000000000106</v>
      </c>
      <c r="AA134" s="1" t="s">
        <v>137</v>
      </c>
      <c r="AC134" s="20">
        <v>71.33</v>
      </c>
      <c r="AD134" s="1">
        <v>2.1969999999999898</v>
      </c>
      <c r="AE134" s="1" t="s">
        <v>125</v>
      </c>
      <c r="AG134" s="20">
        <v>81.33</v>
      </c>
      <c r="AH134" s="1">
        <v>21.97</v>
      </c>
      <c r="AI134" s="1" t="s">
        <v>125</v>
      </c>
      <c r="AK134" s="20">
        <v>91.33</v>
      </c>
      <c r="AL134" s="1">
        <v>219.70000000000101</v>
      </c>
      <c r="AM134" s="1" t="s">
        <v>125</v>
      </c>
      <c r="AO134" s="4">
        <v>101.33</v>
      </c>
      <c r="AP134" s="1">
        <v>133867</v>
      </c>
      <c r="AQ134" s="1" t="s">
        <v>125</v>
      </c>
      <c r="AS134" s="4">
        <v>111.33</v>
      </c>
      <c r="AT134" s="1">
        <v>133867000</v>
      </c>
      <c r="AU134" s="1" t="s">
        <v>125</v>
      </c>
      <c r="AW134" s="4">
        <v>121.33</v>
      </c>
      <c r="AX134" s="1">
        <v>133867000000</v>
      </c>
      <c r="AY134" s="1" t="s">
        <v>125</v>
      </c>
      <c r="BA134" s="4">
        <v>131.33000000000001</v>
      </c>
      <c r="BB134" s="1">
        <v>133867000000000</v>
      </c>
      <c r="BC134" s="1" t="s">
        <v>125</v>
      </c>
      <c r="BE134" s="4">
        <v>141.33000000000001</v>
      </c>
      <c r="BF134" s="1">
        <v>1.33867E+17</v>
      </c>
      <c r="BG134" s="1" t="s">
        <v>125</v>
      </c>
    </row>
    <row r="135" spans="1:59" x14ac:dyDescent="0.55000000000000004">
      <c r="A135" s="20">
        <v>1.34</v>
      </c>
      <c r="B135" s="1">
        <v>134</v>
      </c>
      <c r="C135" s="1" t="s">
        <v>131</v>
      </c>
      <c r="E135" s="4">
        <v>11.34</v>
      </c>
      <c r="F135" s="21">
        <v>8.9060000000000503</v>
      </c>
      <c r="G135" s="1" t="s">
        <v>129</v>
      </c>
      <c r="I135" s="20">
        <v>21.34</v>
      </c>
      <c r="J135" s="1">
        <v>8.9060000000000503</v>
      </c>
      <c r="K135" s="1" t="s">
        <v>134</v>
      </c>
      <c r="M135" s="20">
        <v>31.34</v>
      </c>
      <c r="N135" s="1">
        <v>4.0819999999999901</v>
      </c>
      <c r="O135" s="1" t="s">
        <v>135</v>
      </c>
      <c r="Q135" s="20">
        <v>41.34</v>
      </c>
      <c r="R135" s="1">
        <v>1.804</v>
      </c>
      <c r="S135" s="1" t="s">
        <v>137</v>
      </c>
      <c r="U135" s="20">
        <v>51.34</v>
      </c>
      <c r="V135" s="1">
        <v>10.082000000000001</v>
      </c>
      <c r="W135" s="1" t="s">
        <v>137</v>
      </c>
      <c r="Y135" s="20">
        <v>61.34</v>
      </c>
      <c r="Z135" s="1">
        <v>74.8900000000001</v>
      </c>
      <c r="AA135" s="1" t="s">
        <v>137</v>
      </c>
      <c r="AC135" s="20">
        <v>71.34</v>
      </c>
      <c r="AD135" s="1">
        <v>2.2059999999999902</v>
      </c>
      <c r="AE135" s="1" t="s">
        <v>125</v>
      </c>
      <c r="AG135" s="20">
        <v>81.34</v>
      </c>
      <c r="AH135" s="1">
        <v>22.06</v>
      </c>
      <c r="AI135" s="1" t="s">
        <v>125</v>
      </c>
      <c r="AK135" s="20">
        <v>91.34</v>
      </c>
      <c r="AL135" s="1">
        <v>220.60000000000099</v>
      </c>
      <c r="AM135" s="1" t="s">
        <v>125</v>
      </c>
      <c r="AO135" s="4">
        <v>101.34</v>
      </c>
      <c r="AP135" s="1">
        <v>134866</v>
      </c>
      <c r="AQ135" s="1" t="s">
        <v>125</v>
      </c>
      <c r="AS135" s="4">
        <v>111.34</v>
      </c>
      <c r="AT135" s="1">
        <v>134866000</v>
      </c>
      <c r="AU135" s="1" t="s">
        <v>125</v>
      </c>
      <c r="AW135" s="4">
        <v>121.34</v>
      </c>
      <c r="AX135" s="1">
        <v>134866000000</v>
      </c>
      <c r="AY135" s="1" t="s">
        <v>125</v>
      </c>
      <c r="BA135" s="4">
        <v>131.34</v>
      </c>
      <c r="BB135" s="1">
        <v>134866000000000</v>
      </c>
      <c r="BC135" s="1" t="s">
        <v>125</v>
      </c>
      <c r="BE135" s="4">
        <v>141.34</v>
      </c>
      <c r="BF135" s="1">
        <v>1.34866E+17</v>
      </c>
      <c r="BG135" s="1" t="s">
        <v>125</v>
      </c>
    </row>
    <row r="136" spans="1:59" x14ac:dyDescent="0.55000000000000004">
      <c r="A136" s="20">
        <v>1.35</v>
      </c>
      <c r="B136" s="1">
        <v>135</v>
      </c>
      <c r="C136" s="1" t="s">
        <v>131</v>
      </c>
      <c r="E136" s="4">
        <v>11.35</v>
      </c>
      <c r="F136" s="21">
        <v>8.9650000000000496</v>
      </c>
      <c r="G136" s="1" t="s">
        <v>129</v>
      </c>
      <c r="I136" s="20">
        <v>21.35</v>
      </c>
      <c r="J136" s="1">
        <v>8.9650000000000496</v>
      </c>
      <c r="K136" s="1" t="s">
        <v>134</v>
      </c>
      <c r="M136" s="20">
        <v>31.35</v>
      </c>
      <c r="N136" s="1">
        <v>4.1049999999999898</v>
      </c>
      <c r="O136" s="1" t="s">
        <v>135</v>
      </c>
      <c r="Q136" s="20">
        <v>41.35</v>
      </c>
      <c r="R136" s="1">
        <v>1.81</v>
      </c>
      <c r="S136" s="1" t="s">
        <v>137</v>
      </c>
      <c r="U136" s="20">
        <v>51.35</v>
      </c>
      <c r="V136" s="1">
        <v>10.105</v>
      </c>
      <c r="W136" s="1" t="s">
        <v>137</v>
      </c>
      <c r="Y136" s="20">
        <v>61.35</v>
      </c>
      <c r="Z136" s="1">
        <v>75.225000000000094</v>
      </c>
      <c r="AA136" s="1" t="s">
        <v>137</v>
      </c>
      <c r="AC136" s="20">
        <v>71.349999999999994</v>
      </c>
      <c r="AD136" s="1">
        <v>2.2149999999999901</v>
      </c>
      <c r="AE136" s="1" t="s">
        <v>125</v>
      </c>
      <c r="AG136" s="20">
        <v>81.349999999999994</v>
      </c>
      <c r="AH136" s="1">
        <v>22.15</v>
      </c>
      <c r="AI136" s="1" t="s">
        <v>125</v>
      </c>
      <c r="AK136" s="20">
        <v>91.35</v>
      </c>
      <c r="AL136" s="1">
        <v>221.50000000000099</v>
      </c>
      <c r="AM136" s="1" t="s">
        <v>125</v>
      </c>
      <c r="AO136" s="4">
        <v>101.35</v>
      </c>
      <c r="AP136" s="1">
        <v>135865</v>
      </c>
      <c r="AQ136" s="1" t="s">
        <v>125</v>
      </c>
      <c r="AS136" s="4">
        <v>111.35</v>
      </c>
      <c r="AT136" s="1">
        <v>135865000</v>
      </c>
      <c r="AU136" s="1" t="s">
        <v>125</v>
      </c>
      <c r="AW136" s="4">
        <v>121.35</v>
      </c>
      <c r="AX136" s="1">
        <v>135865000000</v>
      </c>
      <c r="AY136" s="1" t="s">
        <v>125</v>
      </c>
      <c r="BA136" s="4">
        <v>131.35</v>
      </c>
      <c r="BB136" s="1">
        <v>135865000000000</v>
      </c>
      <c r="BC136" s="1" t="s">
        <v>125</v>
      </c>
      <c r="BE136" s="4">
        <v>141.35</v>
      </c>
      <c r="BF136" s="1">
        <v>1.35865E+17</v>
      </c>
      <c r="BG136" s="1" t="s">
        <v>125</v>
      </c>
    </row>
    <row r="137" spans="1:59" x14ac:dyDescent="0.55000000000000004">
      <c r="A137" s="20">
        <v>1.36</v>
      </c>
      <c r="B137" s="1">
        <v>136</v>
      </c>
      <c r="C137" s="1" t="s">
        <v>131</v>
      </c>
      <c r="E137" s="4">
        <v>11.36</v>
      </c>
      <c r="F137" s="21">
        <v>9.0240000000000506</v>
      </c>
      <c r="G137" s="1" t="s">
        <v>129</v>
      </c>
      <c r="I137" s="20">
        <v>21.36</v>
      </c>
      <c r="J137" s="1">
        <v>9.0240000000000506</v>
      </c>
      <c r="K137" s="1" t="s">
        <v>134</v>
      </c>
      <c r="M137" s="20">
        <v>31.36</v>
      </c>
      <c r="N137" s="1">
        <v>4.1279999999999903</v>
      </c>
      <c r="O137" s="1" t="s">
        <v>135</v>
      </c>
      <c r="Q137" s="20">
        <v>41.36</v>
      </c>
      <c r="R137" s="1">
        <v>1.8160000000000001</v>
      </c>
      <c r="S137" s="1" t="s">
        <v>137</v>
      </c>
      <c r="U137" s="20">
        <v>51.36</v>
      </c>
      <c r="V137" s="1">
        <v>10.128</v>
      </c>
      <c r="W137" s="1" t="s">
        <v>137</v>
      </c>
      <c r="Y137" s="20">
        <v>61.36</v>
      </c>
      <c r="Z137" s="1">
        <v>75.560000000000102</v>
      </c>
      <c r="AA137" s="1" t="s">
        <v>137</v>
      </c>
      <c r="AC137" s="20">
        <v>71.36</v>
      </c>
      <c r="AD137" s="1">
        <v>2.22399999999999</v>
      </c>
      <c r="AE137" s="1" t="s">
        <v>125</v>
      </c>
      <c r="AG137" s="20">
        <v>81.36</v>
      </c>
      <c r="AH137" s="1">
        <v>22.24</v>
      </c>
      <c r="AI137" s="1" t="s">
        <v>125</v>
      </c>
      <c r="AK137" s="20">
        <v>91.36</v>
      </c>
      <c r="AL137" s="1">
        <v>222.400000000001</v>
      </c>
      <c r="AM137" s="1" t="s">
        <v>125</v>
      </c>
      <c r="AO137" s="4">
        <v>101.36</v>
      </c>
      <c r="AP137" s="1">
        <v>136864</v>
      </c>
      <c r="AQ137" s="1" t="s">
        <v>125</v>
      </c>
      <c r="AS137" s="4">
        <v>111.36</v>
      </c>
      <c r="AT137" s="1">
        <v>136864000</v>
      </c>
      <c r="AU137" s="1" t="s">
        <v>125</v>
      </c>
      <c r="AW137" s="4">
        <v>121.36</v>
      </c>
      <c r="AX137" s="1">
        <v>136864000000</v>
      </c>
      <c r="AY137" s="1" t="s">
        <v>125</v>
      </c>
      <c r="BA137" s="4">
        <v>131.36000000000001</v>
      </c>
      <c r="BB137" s="1">
        <v>136864000000000</v>
      </c>
      <c r="BC137" s="1" t="s">
        <v>125</v>
      </c>
      <c r="BE137" s="4">
        <v>141.36000000000001</v>
      </c>
      <c r="BF137" s="1">
        <v>1.36864E+17</v>
      </c>
      <c r="BG137" s="1" t="s">
        <v>125</v>
      </c>
    </row>
    <row r="138" spans="1:59" x14ac:dyDescent="0.55000000000000004">
      <c r="A138" s="20">
        <v>1.37</v>
      </c>
      <c r="B138" s="1">
        <v>137</v>
      </c>
      <c r="C138" s="1" t="s">
        <v>131</v>
      </c>
      <c r="E138" s="4">
        <v>11.37</v>
      </c>
      <c r="F138" s="21">
        <v>9.0830000000000499</v>
      </c>
      <c r="G138" s="1" t="s">
        <v>129</v>
      </c>
      <c r="I138" s="20">
        <v>21.37</v>
      </c>
      <c r="J138" s="1">
        <v>9.0830000000000499</v>
      </c>
      <c r="K138" s="1" t="s">
        <v>134</v>
      </c>
      <c r="M138" s="20">
        <v>31.37</v>
      </c>
      <c r="N138" s="1">
        <v>4.15099999999999</v>
      </c>
      <c r="O138" s="1" t="s">
        <v>135</v>
      </c>
      <c r="Q138" s="20">
        <v>41.37</v>
      </c>
      <c r="R138" s="1">
        <v>1.8220000000000001</v>
      </c>
      <c r="S138" s="1" t="s">
        <v>137</v>
      </c>
      <c r="U138" s="20">
        <v>51.37</v>
      </c>
      <c r="V138" s="1">
        <v>10.151</v>
      </c>
      <c r="W138" s="1" t="s">
        <v>137</v>
      </c>
      <c r="Y138" s="20">
        <v>61.37</v>
      </c>
      <c r="Z138" s="1">
        <v>75.895000000000095</v>
      </c>
      <c r="AA138" s="1" t="s">
        <v>137</v>
      </c>
      <c r="AC138" s="20">
        <v>71.37</v>
      </c>
      <c r="AD138" s="1">
        <v>2.2329999999999899</v>
      </c>
      <c r="AE138" s="1" t="s">
        <v>125</v>
      </c>
      <c r="AG138" s="20">
        <v>81.37</v>
      </c>
      <c r="AH138" s="1">
        <v>22.33</v>
      </c>
      <c r="AI138" s="1" t="s">
        <v>125</v>
      </c>
      <c r="AK138" s="20">
        <v>91.37</v>
      </c>
      <c r="AL138" s="1">
        <v>223.30000000000101</v>
      </c>
      <c r="AM138" s="1" t="s">
        <v>125</v>
      </c>
      <c r="AO138" s="4">
        <v>101.37</v>
      </c>
      <c r="AP138" s="1">
        <v>137863</v>
      </c>
      <c r="AQ138" s="1" t="s">
        <v>125</v>
      </c>
      <c r="AS138" s="4">
        <v>111.37</v>
      </c>
      <c r="AT138" s="1">
        <v>137863000</v>
      </c>
      <c r="AU138" s="1" t="s">
        <v>125</v>
      </c>
      <c r="AW138" s="4">
        <v>121.37</v>
      </c>
      <c r="AX138" s="1">
        <v>137863000000</v>
      </c>
      <c r="AY138" s="1" t="s">
        <v>125</v>
      </c>
      <c r="BA138" s="4">
        <v>131.37</v>
      </c>
      <c r="BB138" s="1">
        <v>137863000000000</v>
      </c>
      <c r="BC138" s="1" t="s">
        <v>125</v>
      </c>
      <c r="BE138" s="4">
        <v>141.37</v>
      </c>
      <c r="BF138" s="1">
        <v>1.37863E+17</v>
      </c>
      <c r="BG138" s="1" t="s">
        <v>125</v>
      </c>
    </row>
    <row r="139" spans="1:59" x14ac:dyDescent="0.55000000000000004">
      <c r="A139" s="20">
        <v>1.38</v>
      </c>
      <c r="B139" s="1">
        <v>138</v>
      </c>
      <c r="C139" s="1" t="s">
        <v>131</v>
      </c>
      <c r="E139" s="4">
        <v>11.38</v>
      </c>
      <c r="F139" s="21">
        <v>9.1420000000000403</v>
      </c>
      <c r="G139" s="1" t="s">
        <v>129</v>
      </c>
      <c r="I139" s="20">
        <v>21.38</v>
      </c>
      <c r="J139" s="1">
        <v>9.1420000000000403</v>
      </c>
      <c r="K139" s="1" t="s">
        <v>134</v>
      </c>
      <c r="M139" s="20">
        <v>31.38</v>
      </c>
      <c r="N139" s="1">
        <v>4.1739999999999897</v>
      </c>
      <c r="O139" s="1" t="s">
        <v>135</v>
      </c>
      <c r="Q139" s="20">
        <v>41.38</v>
      </c>
      <c r="R139" s="1">
        <v>1.8280000000000001</v>
      </c>
      <c r="S139" s="1" t="s">
        <v>137</v>
      </c>
      <c r="U139" s="20">
        <v>51.38</v>
      </c>
      <c r="V139" s="1">
        <v>10.173999999999999</v>
      </c>
      <c r="W139" s="1" t="s">
        <v>137</v>
      </c>
      <c r="Y139" s="20">
        <v>61.38</v>
      </c>
      <c r="Z139" s="1">
        <v>76.230000000000103</v>
      </c>
      <c r="AA139" s="1" t="s">
        <v>137</v>
      </c>
      <c r="AC139" s="20">
        <v>71.38</v>
      </c>
      <c r="AD139" s="1">
        <v>2.2419999999999898</v>
      </c>
      <c r="AE139" s="1" t="s">
        <v>125</v>
      </c>
      <c r="AG139" s="20">
        <v>81.38</v>
      </c>
      <c r="AH139" s="1">
        <v>22.42</v>
      </c>
      <c r="AI139" s="1" t="s">
        <v>125</v>
      </c>
      <c r="AK139" s="20">
        <v>91.38</v>
      </c>
      <c r="AL139" s="1">
        <v>224.20000000000101</v>
      </c>
      <c r="AM139" s="1" t="s">
        <v>125</v>
      </c>
      <c r="AO139" s="4">
        <v>101.38</v>
      </c>
      <c r="AP139" s="1">
        <v>138862</v>
      </c>
      <c r="AQ139" s="1" t="s">
        <v>125</v>
      </c>
      <c r="AS139" s="4">
        <v>111.38</v>
      </c>
      <c r="AT139" s="1">
        <v>138862000</v>
      </c>
      <c r="AU139" s="1" t="s">
        <v>125</v>
      </c>
      <c r="AW139" s="4">
        <v>121.38</v>
      </c>
      <c r="AX139" s="1">
        <v>138862000000</v>
      </c>
      <c r="AY139" s="1" t="s">
        <v>125</v>
      </c>
      <c r="BA139" s="4">
        <v>131.38</v>
      </c>
      <c r="BB139" s="1">
        <v>138862000000000</v>
      </c>
      <c r="BC139" s="1" t="s">
        <v>125</v>
      </c>
      <c r="BE139" s="4">
        <v>141.38</v>
      </c>
      <c r="BF139" s="1">
        <v>1.38862E+17</v>
      </c>
      <c r="BG139" s="1" t="s">
        <v>125</v>
      </c>
    </row>
    <row r="140" spans="1:59" x14ac:dyDescent="0.55000000000000004">
      <c r="A140" s="20">
        <v>1.39</v>
      </c>
      <c r="B140" s="1">
        <v>139</v>
      </c>
      <c r="C140" s="1" t="s">
        <v>131</v>
      </c>
      <c r="E140" s="4">
        <v>11.39</v>
      </c>
      <c r="F140" s="21">
        <v>9.2010000000000396</v>
      </c>
      <c r="G140" s="1" t="s">
        <v>129</v>
      </c>
      <c r="I140" s="20">
        <v>21.39</v>
      </c>
      <c r="J140" s="1">
        <v>9.2010000000000396</v>
      </c>
      <c r="K140" s="1" t="s">
        <v>134</v>
      </c>
      <c r="M140" s="20">
        <v>31.39</v>
      </c>
      <c r="N140" s="1">
        <v>4.1969999999999903</v>
      </c>
      <c r="O140" s="1" t="s">
        <v>135</v>
      </c>
      <c r="Q140" s="20">
        <v>41.39</v>
      </c>
      <c r="R140" s="1">
        <v>1.8340000000000001</v>
      </c>
      <c r="S140" s="1" t="s">
        <v>137</v>
      </c>
      <c r="U140" s="20">
        <v>51.39</v>
      </c>
      <c r="V140" s="1">
        <v>10.196999999999999</v>
      </c>
      <c r="W140" s="1" t="s">
        <v>137</v>
      </c>
      <c r="Y140" s="20">
        <v>61.39</v>
      </c>
      <c r="Z140" s="1">
        <v>76.565000000000097</v>
      </c>
      <c r="AA140" s="1" t="s">
        <v>137</v>
      </c>
      <c r="AC140" s="20">
        <v>71.39</v>
      </c>
      <c r="AD140" s="1">
        <v>2.2509999999999901</v>
      </c>
      <c r="AE140" s="1" t="s">
        <v>125</v>
      </c>
      <c r="AG140" s="20">
        <v>81.39</v>
      </c>
      <c r="AH140" s="1">
        <v>22.51</v>
      </c>
      <c r="AI140" s="1" t="s">
        <v>125</v>
      </c>
      <c r="AK140" s="20">
        <v>91.39</v>
      </c>
      <c r="AL140" s="1">
        <v>225.10000000000099</v>
      </c>
      <c r="AM140" s="1" t="s">
        <v>125</v>
      </c>
      <c r="AO140" s="4">
        <v>101.39</v>
      </c>
      <c r="AP140" s="1">
        <v>139861</v>
      </c>
      <c r="AQ140" s="1" t="s">
        <v>125</v>
      </c>
      <c r="AS140" s="4">
        <v>111.39</v>
      </c>
      <c r="AT140" s="1">
        <v>139861000</v>
      </c>
      <c r="AU140" s="1" t="s">
        <v>125</v>
      </c>
      <c r="AW140" s="4">
        <v>121.39</v>
      </c>
      <c r="AX140" s="1">
        <v>139861000000</v>
      </c>
      <c r="AY140" s="1" t="s">
        <v>125</v>
      </c>
      <c r="BA140" s="4">
        <v>131.38999999999999</v>
      </c>
      <c r="BB140" s="1">
        <v>139861000000000</v>
      </c>
      <c r="BC140" s="1" t="s">
        <v>125</v>
      </c>
      <c r="BE140" s="4">
        <v>141.38999999999999</v>
      </c>
      <c r="BF140" s="1">
        <v>1.39861E+17</v>
      </c>
      <c r="BG140" s="1" t="s">
        <v>125</v>
      </c>
    </row>
    <row r="141" spans="1:59" x14ac:dyDescent="0.55000000000000004">
      <c r="A141" s="20">
        <v>1.4</v>
      </c>
      <c r="B141" s="1">
        <v>140</v>
      </c>
      <c r="C141" s="1" t="s">
        <v>131</v>
      </c>
      <c r="E141" s="4">
        <v>11.4</v>
      </c>
      <c r="F141" s="21">
        <v>9.2600000000000406</v>
      </c>
      <c r="G141" s="1" t="s">
        <v>129</v>
      </c>
      <c r="I141" s="20">
        <v>21.4</v>
      </c>
      <c r="J141" s="1">
        <v>9.2600000000000406</v>
      </c>
      <c r="K141" s="1" t="s">
        <v>134</v>
      </c>
      <c r="M141" s="20">
        <v>31.4</v>
      </c>
      <c r="N141" s="1">
        <v>4.21999999999999</v>
      </c>
      <c r="O141" s="1" t="s">
        <v>135</v>
      </c>
      <c r="Q141" s="20">
        <v>41.4</v>
      </c>
      <c r="R141" s="1">
        <v>1.84</v>
      </c>
      <c r="S141" s="1" t="s">
        <v>137</v>
      </c>
      <c r="U141" s="20">
        <v>51.4</v>
      </c>
      <c r="V141" s="1">
        <v>10.220000000000001</v>
      </c>
      <c r="W141" s="1" t="s">
        <v>137</v>
      </c>
      <c r="Y141" s="20">
        <v>61.4</v>
      </c>
      <c r="Z141" s="1">
        <v>76.900000000000105</v>
      </c>
      <c r="AA141" s="1" t="s">
        <v>137</v>
      </c>
      <c r="AC141" s="20">
        <v>71.400000000000006</v>
      </c>
      <c r="AD141" s="1">
        <v>2.25999999999999</v>
      </c>
      <c r="AE141" s="1" t="s">
        <v>125</v>
      </c>
      <c r="AG141" s="20">
        <v>81.400000000000006</v>
      </c>
      <c r="AH141" s="1">
        <v>22.6</v>
      </c>
      <c r="AI141" s="1" t="s">
        <v>125</v>
      </c>
      <c r="AK141" s="20">
        <v>91.4</v>
      </c>
      <c r="AL141" s="1">
        <v>226.00000000000099</v>
      </c>
      <c r="AM141" s="1" t="s">
        <v>125</v>
      </c>
      <c r="AO141" s="4">
        <v>101.4</v>
      </c>
      <c r="AP141" s="1">
        <v>140860</v>
      </c>
      <c r="AQ141" s="1" t="s">
        <v>125</v>
      </c>
      <c r="AS141" s="4">
        <v>111.4</v>
      </c>
      <c r="AT141" s="1">
        <v>140860000</v>
      </c>
      <c r="AU141" s="1" t="s">
        <v>125</v>
      </c>
      <c r="AW141" s="4">
        <v>121.4</v>
      </c>
      <c r="AX141" s="1">
        <v>140860000000</v>
      </c>
      <c r="AY141" s="1" t="s">
        <v>125</v>
      </c>
      <c r="BA141" s="4">
        <v>131.4</v>
      </c>
      <c r="BB141" s="1">
        <v>140860000000000</v>
      </c>
      <c r="BC141" s="1" t="s">
        <v>125</v>
      </c>
      <c r="BE141" s="4">
        <v>141.4</v>
      </c>
      <c r="BF141" s="1">
        <v>1.4086E+17</v>
      </c>
      <c r="BG141" s="1" t="s">
        <v>125</v>
      </c>
    </row>
    <row r="142" spans="1:59" x14ac:dyDescent="0.55000000000000004">
      <c r="A142" s="20">
        <v>1.41</v>
      </c>
      <c r="B142" s="1">
        <v>141</v>
      </c>
      <c r="C142" s="1" t="s">
        <v>131</v>
      </c>
      <c r="E142" s="4">
        <v>11.41</v>
      </c>
      <c r="F142" s="21">
        <v>9.3190000000000399</v>
      </c>
      <c r="G142" s="1" t="s">
        <v>129</v>
      </c>
      <c r="I142" s="20">
        <v>21.41</v>
      </c>
      <c r="J142" s="1">
        <v>9.3190000000000399</v>
      </c>
      <c r="K142" s="1" t="s">
        <v>134</v>
      </c>
      <c r="M142" s="20">
        <v>31.41</v>
      </c>
      <c r="N142" s="1">
        <v>4.2429999999999897</v>
      </c>
      <c r="O142" s="1" t="s">
        <v>135</v>
      </c>
      <c r="Q142" s="20">
        <v>41.41</v>
      </c>
      <c r="R142" s="1">
        <v>1.8460000000000001</v>
      </c>
      <c r="S142" s="1" t="s">
        <v>137</v>
      </c>
      <c r="U142" s="20">
        <v>51.41</v>
      </c>
      <c r="V142" s="1">
        <v>10.243</v>
      </c>
      <c r="W142" s="1" t="s">
        <v>137</v>
      </c>
      <c r="Y142" s="20">
        <v>61.41</v>
      </c>
      <c r="Z142" s="1">
        <v>77.235000000000099</v>
      </c>
      <c r="AA142" s="1" t="s">
        <v>137</v>
      </c>
      <c r="AC142" s="20">
        <v>71.41</v>
      </c>
      <c r="AD142" s="1">
        <v>2.2689999999999899</v>
      </c>
      <c r="AE142" s="1" t="s">
        <v>125</v>
      </c>
      <c r="AG142" s="20">
        <v>81.41</v>
      </c>
      <c r="AH142" s="1">
        <v>22.69</v>
      </c>
      <c r="AI142" s="1" t="s">
        <v>125</v>
      </c>
      <c r="AK142" s="20">
        <v>91.41</v>
      </c>
      <c r="AL142" s="1">
        <v>226.900000000001</v>
      </c>
      <c r="AM142" s="1" t="s">
        <v>125</v>
      </c>
      <c r="AO142" s="4">
        <v>101.41</v>
      </c>
      <c r="AP142" s="1">
        <v>141859</v>
      </c>
      <c r="AQ142" s="1" t="s">
        <v>125</v>
      </c>
      <c r="AS142" s="4">
        <v>111.41</v>
      </c>
      <c r="AT142" s="1">
        <v>141859000</v>
      </c>
      <c r="AU142" s="1" t="s">
        <v>125</v>
      </c>
      <c r="AW142" s="4">
        <v>121.41</v>
      </c>
      <c r="AX142" s="1">
        <v>141859000000</v>
      </c>
      <c r="AY142" s="1" t="s">
        <v>125</v>
      </c>
      <c r="BA142" s="4">
        <v>131.41</v>
      </c>
      <c r="BB142" s="1">
        <v>141859000000000</v>
      </c>
      <c r="BC142" s="1" t="s">
        <v>125</v>
      </c>
      <c r="BE142" s="4">
        <v>141.41</v>
      </c>
      <c r="BF142" s="1">
        <v>1.41859E+17</v>
      </c>
      <c r="BG142" s="1" t="s">
        <v>125</v>
      </c>
    </row>
    <row r="143" spans="1:59" x14ac:dyDescent="0.55000000000000004">
      <c r="A143" s="20">
        <v>1.42</v>
      </c>
      <c r="B143" s="1">
        <v>142</v>
      </c>
      <c r="C143" s="1" t="s">
        <v>131</v>
      </c>
      <c r="E143" s="4">
        <v>11.42</v>
      </c>
      <c r="F143" s="21">
        <v>9.3780000000000392</v>
      </c>
      <c r="G143" s="1" t="s">
        <v>129</v>
      </c>
      <c r="I143" s="20">
        <v>21.42</v>
      </c>
      <c r="J143" s="1">
        <v>9.3780000000000392</v>
      </c>
      <c r="K143" s="1" t="s">
        <v>134</v>
      </c>
      <c r="M143" s="20">
        <v>31.42</v>
      </c>
      <c r="N143" s="1">
        <v>4.2659999999999902</v>
      </c>
      <c r="O143" s="1" t="s">
        <v>135</v>
      </c>
      <c r="Q143" s="20">
        <v>41.42</v>
      </c>
      <c r="R143" s="1">
        <v>1.8520000000000001</v>
      </c>
      <c r="S143" s="1" t="s">
        <v>137</v>
      </c>
      <c r="U143" s="20">
        <v>51.42</v>
      </c>
      <c r="V143" s="1">
        <v>10.266</v>
      </c>
      <c r="W143" s="1" t="s">
        <v>137</v>
      </c>
      <c r="Y143" s="20">
        <v>61.42</v>
      </c>
      <c r="Z143" s="1">
        <v>77.570000000000107</v>
      </c>
      <c r="AA143" s="1" t="s">
        <v>137</v>
      </c>
      <c r="AC143" s="20">
        <v>71.42</v>
      </c>
      <c r="AD143" s="1">
        <v>2.2779999999999898</v>
      </c>
      <c r="AE143" s="1" t="s">
        <v>125</v>
      </c>
      <c r="AG143" s="20">
        <v>81.42</v>
      </c>
      <c r="AH143" s="1">
        <v>22.78</v>
      </c>
      <c r="AI143" s="1" t="s">
        <v>125</v>
      </c>
      <c r="AK143" s="20">
        <v>91.42</v>
      </c>
      <c r="AL143" s="1">
        <v>227.80000000000101</v>
      </c>
      <c r="AM143" s="1" t="s">
        <v>125</v>
      </c>
      <c r="AO143" s="4">
        <v>101.42</v>
      </c>
      <c r="AP143" s="1">
        <v>142858</v>
      </c>
      <c r="AQ143" s="1" t="s">
        <v>125</v>
      </c>
      <c r="AS143" s="4">
        <v>111.42</v>
      </c>
      <c r="AT143" s="1">
        <v>142858000</v>
      </c>
      <c r="AU143" s="1" t="s">
        <v>125</v>
      </c>
      <c r="AW143" s="4">
        <v>121.42</v>
      </c>
      <c r="AX143" s="1">
        <v>142858000000</v>
      </c>
      <c r="AY143" s="1" t="s">
        <v>125</v>
      </c>
      <c r="BA143" s="4">
        <v>131.41999999999999</v>
      </c>
      <c r="BB143" s="1">
        <v>142858000000000</v>
      </c>
      <c r="BC143" s="1" t="s">
        <v>125</v>
      </c>
      <c r="BE143" s="4">
        <v>141.41999999999999</v>
      </c>
      <c r="BF143" s="1">
        <v>1.42858E+17</v>
      </c>
      <c r="BG143" s="1" t="s">
        <v>125</v>
      </c>
    </row>
    <row r="144" spans="1:59" x14ac:dyDescent="0.55000000000000004">
      <c r="A144" s="20">
        <v>1.43</v>
      </c>
      <c r="B144" s="1">
        <v>143</v>
      </c>
      <c r="C144" s="1" t="s">
        <v>131</v>
      </c>
      <c r="E144" s="4">
        <v>11.43</v>
      </c>
      <c r="F144" s="21">
        <v>9.4370000000000402</v>
      </c>
      <c r="G144" s="1" t="s">
        <v>129</v>
      </c>
      <c r="I144" s="20">
        <v>21.43</v>
      </c>
      <c r="J144" s="1">
        <v>9.4370000000000402</v>
      </c>
      <c r="K144" s="1" t="s">
        <v>134</v>
      </c>
      <c r="M144" s="20">
        <v>31.43</v>
      </c>
      <c r="N144" s="1">
        <v>4.2889999999999899</v>
      </c>
      <c r="O144" s="1" t="s">
        <v>135</v>
      </c>
      <c r="Q144" s="20">
        <v>41.43</v>
      </c>
      <c r="R144" s="1">
        <v>1.8580000000000001</v>
      </c>
      <c r="S144" s="1" t="s">
        <v>137</v>
      </c>
      <c r="U144" s="20">
        <v>51.43</v>
      </c>
      <c r="V144" s="1">
        <v>10.289</v>
      </c>
      <c r="W144" s="1" t="s">
        <v>137</v>
      </c>
      <c r="Y144" s="20">
        <v>61.43</v>
      </c>
      <c r="Z144" s="1">
        <v>77.905000000000101</v>
      </c>
      <c r="AA144" s="1" t="s">
        <v>137</v>
      </c>
      <c r="AC144" s="20">
        <v>71.430000000000007</v>
      </c>
      <c r="AD144" s="1">
        <v>2.2869999999999902</v>
      </c>
      <c r="AE144" s="1" t="s">
        <v>125</v>
      </c>
      <c r="AG144" s="20">
        <v>81.430000000000007</v>
      </c>
      <c r="AH144" s="1">
        <v>22.87</v>
      </c>
      <c r="AI144" s="1" t="s">
        <v>125</v>
      </c>
      <c r="AK144" s="20">
        <v>91.43</v>
      </c>
      <c r="AL144" s="1">
        <v>228.70000000000101</v>
      </c>
      <c r="AM144" s="1" t="s">
        <v>125</v>
      </c>
      <c r="AO144" s="4">
        <v>101.43</v>
      </c>
      <c r="AP144" s="1">
        <v>143857</v>
      </c>
      <c r="AQ144" s="1" t="s">
        <v>125</v>
      </c>
      <c r="AS144" s="4">
        <v>111.43</v>
      </c>
      <c r="AT144" s="1">
        <v>143857000</v>
      </c>
      <c r="AU144" s="1" t="s">
        <v>125</v>
      </c>
      <c r="AW144" s="4">
        <v>121.43</v>
      </c>
      <c r="AX144" s="1">
        <v>143857000000</v>
      </c>
      <c r="AY144" s="1" t="s">
        <v>125</v>
      </c>
      <c r="BA144" s="4">
        <v>131.43</v>
      </c>
      <c r="BB144" s="1">
        <v>143857000000000</v>
      </c>
      <c r="BC144" s="1" t="s">
        <v>125</v>
      </c>
      <c r="BE144" s="4">
        <v>141.43</v>
      </c>
      <c r="BF144" s="1">
        <v>1.43857E+17</v>
      </c>
      <c r="BG144" s="1" t="s">
        <v>125</v>
      </c>
    </row>
    <row r="145" spans="1:59" x14ac:dyDescent="0.55000000000000004">
      <c r="A145" s="20">
        <v>1.44</v>
      </c>
      <c r="B145" s="1">
        <v>144</v>
      </c>
      <c r="C145" s="1" t="s">
        <v>131</v>
      </c>
      <c r="E145" s="4">
        <v>11.44</v>
      </c>
      <c r="F145" s="21">
        <v>9.4960000000000395</v>
      </c>
      <c r="G145" s="1" t="s">
        <v>129</v>
      </c>
      <c r="I145" s="20">
        <v>21.44</v>
      </c>
      <c r="J145" s="1">
        <v>9.4960000000000395</v>
      </c>
      <c r="K145" s="1" t="s">
        <v>134</v>
      </c>
      <c r="M145" s="20">
        <v>31.44</v>
      </c>
      <c r="N145" s="1">
        <v>4.3119999999999896</v>
      </c>
      <c r="O145" s="1" t="s">
        <v>135</v>
      </c>
      <c r="Q145" s="20">
        <v>41.44</v>
      </c>
      <c r="R145" s="1">
        <v>1.8640000000000001</v>
      </c>
      <c r="S145" s="1" t="s">
        <v>137</v>
      </c>
      <c r="U145" s="20">
        <v>51.44</v>
      </c>
      <c r="V145" s="1">
        <v>10.3119999999999</v>
      </c>
      <c r="W145" s="1" t="s">
        <v>137</v>
      </c>
      <c r="Y145" s="20">
        <v>61.44</v>
      </c>
      <c r="Z145" s="1">
        <v>78.240000000000094</v>
      </c>
      <c r="AA145" s="1" t="s">
        <v>137</v>
      </c>
      <c r="AC145" s="20">
        <v>71.44</v>
      </c>
      <c r="AD145" s="1">
        <v>2.29599999999999</v>
      </c>
      <c r="AE145" s="1" t="s">
        <v>125</v>
      </c>
      <c r="AG145" s="20">
        <v>81.44</v>
      </c>
      <c r="AH145" s="1">
        <v>22.96</v>
      </c>
      <c r="AI145" s="1" t="s">
        <v>125</v>
      </c>
      <c r="AK145" s="20">
        <v>91.44</v>
      </c>
      <c r="AL145" s="1">
        <v>229.60000000000099</v>
      </c>
      <c r="AM145" s="1" t="s">
        <v>125</v>
      </c>
      <c r="AO145" s="4">
        <v>101.44</v>
      </c>
      <c r="AP145" s="1">
        <v>144856</v>
      </c>
      <c r="AQ145" s="1" t="s">
        <v>125</v>
      </c>
      <c r="AS145" s="4">
        <v>111.44</v>
      </c>
      <c r="AT145" s="1">
        <v>144856000</v>
      </c>
      <c r="AU145" s="1" t="s">
        <v>125</v>
      </c>
      <c r="AW145" s="4">
        <v>121.44</v>
      </c>
      <c r="AX145" s="1">
        <v>144856000000</v>
      </c>
      <c r="AY145" s="1" t="s">
        <v>125</v>
      </c>
      <c r="BA145" s="4">
        <v>131.44</v>
      </c>
      <c r="BB145" s="1">
        <v>144856000000000</v>
      </c>
      <c r="BC145" s="1" t="s">
        <v>125</v>
      </c>
      <c r="BE145" s="4">
        <v>141.44</v>
      </c>
      <c r="BF145" s="1">
        <v>1.44856E+17</v>
      </c>
      <c r="BG145" s="1" t="s">
        <v>125</v>
      </c>
    </row>
    <row r="146" spans="1:59" x14ac:dyDescent="0.55000000000000004">
      <c r="A146" s="20">
        <v>1.45</v>
      </c>
      <c r="B146" s="1">
        <v>145</v>
      </c>
      <c r="C146" s="1" t="s">
        <v>131</v>
      </c>
      <c r="E146" s="4">
        <v>11.45</v>
      </c>
      <c r="F146" s="21">
        <v>9.5550000000000406</v>
      </c>
      <c r="G146" s="1" t="s">
        <v>129</v>
      </c>
      <c r="I146" s="20">
        <v>21.45</v>
      </c>
      <c r="J146" s="1">
        <v>9.5550000000000406</v>
      </c>
      <c r="K146" s="1" t="s">
        <v>134</v>
      </c>
      <c r="M146" s="20">
        <v>31.45</v>
      </c>
      <c r="N146" s="1">
        <v>4.3349999999999902</v>
      </c>
      <c r="O146" s="1" t="s">
        <v>135</v>
      </c>
      <c r="Q146" s="20">
        <v>41.45</v>
      </c>
      <c r="R146" s="1">
        <v>1.87</v>
      </c>
      <c r="S146" s="1" t="s">
        <v>137</v>
      </c>
      <c r="U146" s="20">
        <v>51.45</v>
      </c>
      <c r="V146" s="1">
        <v>10.3349999999999</v>
      </c>
      <c r="W146" s="1" t="s">
        <v>137</v>
      </c>
      <c r="Y146" s="20">
        <v>61.45</v>
      </c>
      <c r="Z146" s="1">
        <v>78.575000000000102</v>
      </c>
      <c r="AA146" s="1" t="s">
        <v>137</v>
      </c>
      <c r="AC146" s="20">
        <v>71.45</v>
      </c>
      <c r="AD146" s="1">
        <v>2.3049999999999899</v>
      </c>
      <c r="AE146" s="1" t="s">
        <v>125</v>
      </c>
      <c r="AG146" s="20">
        <v>81.45</v>
      </c>
      <c r="AH146" s="1">
        <v>23.05</v>
      </c>
      <c r="AI146" s="1" t="s">
        <v>125</v>
      </c>
      <c r="AK146" s="20">
        <v>91.45</v>
      </c>
      <c r="AL146" s="1">
        <v>230.50000000000099</v>
      </c>
      <c r="AM146" s="1" t="s">
        <v>125</v>
      </c>
      <c r="AO146" s="4">
        <v>101.45</v>
      </c>
      <c r="AP146" s="1">
        <v>145855</v>
      </c>
      <c r="AQ146" s="1" t="s">
        <v>125</v>
      </c>
      <c r="AS146" s="4">
        <v>111.45</v>
      </c>
      <c r="AT146" s="1">
        <v>145855000</v>
      </c>
      <c r="AU146" s="1" t="s">
        <v>125</v>
      </c>
      <c r="AW146" s="4">
        <v>121.45</v>
      </c>
      <c r="AX146" s="1">
        <v>145855000000</v>
      </c>
      <c r="AY146" s="1" t="s">
        <v>125</v>
      </c>
      <c r="BA146" s="4">
        <v>131.44999999999999</v>
      </c>
      <c r="BB146" s="1">
        <v>145855000000000</v>
      </c>
      <c r="BC146" s="1" t="s">
        <v>125</v>
      </c>
      <c r="BE146" s="4">
        <v>141.44999999999999</v>
      </c>
      <c r="BF146" s="1">
        <v>1.45855E+17</v>
      </c>
      <c r="BG146" s="1" t="s">
        <v>125</v>
      </c>
    </row>
    <row r="147" spans="1:59" x14ac:dyDescent="0.55000000000000004">
      <c r="A147" s="20">
        <v>1.46</v>
      </c>
      <c r="B147" s="1">
        <v>146</v>
      </c>
      <c r="C147" s="1" t="s">
        <v>131</v>
      </c>
      <c r="E147" s="4">
        <v>11.46</v>
      </c>
      <c r="F147" s="21">
        <v>9.6140000000000398</v>
      </c>
      <c r="G147" s="1" t="s">
        <v>129</v>
      </c>
      <c r="I147" s="20">
        <v>21.46</v>
      </c>
      <c r="J147" s="1">
        <v>9.6140000000000398</v>
      </c>
      <c r="K147" s="1" t="s">
        <v>134</v>
      </c>
      <c r="M147" s="20">
        <v>31.46</v>
      </c>
      <c r="N147" s="1">
        <v>4.3579999999999899</v>
      </c>
      <c r="O147" s="1" t="s">
        <v>135</v>
      </c>
      <c r="Q147" s="20">
        <v>41.46</v>
      </c>
      <c r="R147" s="1">
        <v>1.8759999999999999</v>
      </c>
      <c r="S147" s="1" t="s">
        <v>137</v>
      </c>
      <c r="U147" s="20">
        <v>51.46</v>
      </c>
      <c r="V147" s="1">
        <v>10.358000000000001</v>
      </c>
      <c r="W147" s="1" t="s">
        <v>137</v>
      </c>
      <c r="Y147" s="20">
        <v>61.46</v>
      </c>
      <c r="Z147" s="1">
        <v>78.910000000000096</v>
      </c>
      <c r="AA147" s="1" t="s">
        <v>137</v>
      </c>
      <c r="AC147" s="20">
        <v>71.459999999999994</v>
      </c>
      <c r="AD147" s="1">
        <v>2.3139999999999801</v>
      </c>
      <c r="AE147" s="1" t="s">
        <v>125</v>
      </c>
      <c r="AG147" s="20">
        <v>81.459999999999994</v>
      </c>
      <c r="AH147" s="1">
        <v>23.14</v>
      </c>
      <c r="AI147" s="1" t="s">
        <v>125</v>
      </c>
      <c r="AK147" s="20">
        <v>91.46</v>
      </c>
      <c r="AL147" s="1">
        <v>231.400000000001</v>
      </c>
      <c r="AM147" s="1" t="s">
        <v>125</v>
      </c>
      <c r="AO147" s="4">
        <v>101.46</v>
      </c>
      <c r="AP147" s="1">
        <v>146854</v>
      </c>
      <c r="AQ147" s="1" t="s">
        <v>125</v>
      </c>
      <c r="AS147" s="4">
        <v>111.46</v>
      </c>
      <c r="AT147" s="1">
        <v>146854000</v>
      </c>
      <c r="AU147" s="1" t="s">
        <v>125</v>
      </c>
      <c r="AW147" s="4">
        <v>121.46</v>
      </c>
      <c r="AX147" s="1">
        <v>146854000000</v>
      </c>
      <c r="AY147" s="1" t="s">
        <v>125</v>
      </c>
      <c r="BA147" s="4">
        <v>131.46</v>
      </c>
      <c r="BB147" s="1">
        <v>146854000000000</v>
      </c>
      <c r="BC147" s="1" t="s">
        <v>125</v>
      </c>
      <c r="BE147" s="4">
        <v>141.46</v>
      </c>
      <c r="BF147" s="1">
        <v>1.46854E+17</v>
      </c>
      <c r="BG147" s="1" t="s">
        <v>125</v>
      </c>
    </row>
    <row r="148" spans="1:59" x14ac:dyDescent="0.55000000000000004">
      <c r="A148" s="20">
        <v>1.47</v>
      </c>
      <c r="B148" s="1">
        <v>147</v>
      </c>
      <c r="C148" s="1" t="s">
        <v>131</v>
      </c>
      <c r="E148" s="4">
        <v>11.47</v>
      </c>
      <c r="F148" s="21">
        <v>9.6730000000000391</v>
      </c>
      <c r="G148" s="1" t="s">
        <v>129</v>
      </c>
      <c r="I148" s="20">
        <v>21.47</v>
      </c>
      <c r="J148" s="1">
        <v>9.6730000000000391</v>
      </c>
      <c r="K148" s="1" t="s">
        <v>134</v>
      </c>
      <c r="M148" s="20">
        <v>31.47</v>
      </c>
      <c r="N148" s="1">
        <v>4.3809999999999896</v>
      </c>
      <c r="O148" s="1" t="s">
        <v>135</v>
      </c>
      <c r="Q148" s="20">
        <v>41.47</v>
      </c>
      <c r="R148" s="1">
        <v>1.8819999999999999</v>
      </c>
      <c r="S148" s="1" t="s">
        <v>137</v>
      </c>
      <c r="U148" s="20">
        <v>51.47</v>
      </c>
      <c r="V148" s="1">
        <v>10.381</v>
      </c>
      <c r="W148" s="1" t="s">
        <v>137</v>
      </c>
      <c r="Y148" s="20">
        <v>61.47</v>
      </c>
      <c r="Z148" s="1">
        <v>79.245000000000104</v>
      </c>
      <c r="AA148" s="1" t="s">
        <v>137</v>
      </c>
      <c r="AC148" s="20">
        <v>71.47</v>
      </c>
      <c r="AD148" s="1">
        <v>2.32299999999998</v>
      </c>
      <c r="AE148" s="1" t="s">
        <v>125</v>
      </c>
      <c r="AG148" s="20">
        <v>81.47</v>
      </c>
      <c r="AH148" s="1">
        <v>23.23</v>
      </c>
      <c r="AI148" s="1" t="s">
        <v>125</v>
      </c>
      <c r="AK148" s="20">
        <v>91.47</v>
      </c>
      <c r="AL148" s="1">
        <v>232.30000000000101</v>
      </c>
      <c r="AM148" s="1" t="s">
        <v>125</v>
      </c>
      <c r="AO148" s="4">
        <v>101.47</v>
      </c>
      <c r="AP148" s="1">
        <v>147853</v>
      </c>
      <c r="AQ148" s="1" t="s">
        <v>125</v>
      </c>
      <c r="AS148" s="4">
        <v>111.47</v>
      </c>
      <c r="AT148" s="1">
        <v>147853000</v>
      </c>
      <c r="AU148" s="1" t="s">
        <v>125</v>
      </c>
      <c r="AW148" s="4">
        <v>121.47</v>
      </c>
      <c r="AX148" s="1">
        <v>147853000000</v>
      </c>
      <c r="AY148" s="1" t="s">
        <v>125</v>
      </c>
      <c r="BA148" s="4">
        <v>131.47</v>
      </c>
      <c r="BB148" s="1">
        <v>147853000000000</v>
      </c>
      <c r="BC148" s="1" t="s">
        <v>125</v>
      </c>
      <c r="BE148" s="4">
        <v>141.47</v>
      </c>
      <c r="BF148" s="1">
        <v>1.47853E+17</v>
      </c>
      <c r="BG148" s="1" t="s">
        <v>125</v>
      </c>
    </row>
    <row r="149" spans="1:59" x14ac:dyDescent="0.55000000000000004">
      <c r="A149" s="20">
        <v>1.48</v>
      </c>
      <c r="B149" s="1">
        <v>148</v>
      </c>
      <c r="C149" s="1" t="s">
        <v>131</v>
      </c>
      <c r="E149" s="4">
        <v>11.48</v>
      </c>
      <c r="F149" s="21">
        <v>9.7320000000000402</v>
      </c>
      <c r="G149" s="1" t="s">
        <v>129</v>
      </c>
      <c r="I149" s="20">
        <v>21.48</v>
      </c>
      <c r="J149" s="1">
        <v>9.7320000000000402</v>
      </c>
      <c r="K149" s="1" t="s">
        <v>134</v>
      </c>
      <c r="M149" s="20">
        <v>31.48</v>
      </c>
      <c r="N149" s="1">
        <v>4.4039999999999901</v>
      </c>
      <c r="O149" s="1" t="s">
        <v>135</v>
      </c>
      <c r="Q149" s="20">
        <v>41.48</v>
      </c>
      <c r="R149" s="1">
        <v>1.8879999999999999</v>
      </c>
      <c r="S149" s="1" t="s">
        <v>137</v>
      </c>
      <c r="U149" s="20">
        <v>51.48</v>
      </c>
      <c r="V149" s="1">
        <v>10.404</v>
      </c>
      <c r="W149" s="1" t="s">
        <v>137</v>
      </c>
      <c r="Y149" s="20">
        <v>61.48</v>
      </c>
      <c r="Z149" s="1">
        <v>79.580000000000098</v>
      </c>
      <c r="AA149" s="1" t="s">
        <v>137</v>
      </c>
      <c r="AC149" s="20">
        <v>71.48</v>
      </c>
      <c r="AD149" s="1">
        <v>2.3319999999999799</v>
      </c>
      <c r="AE149" s="1" t="s">
        <v>125</v>
      </c>
      <c r="AG149" s="20">
        <v>81.48</v>
      </c>
      <c r="AH149" s="1">
        <v>23.32</v>
      </c>
      <c r="AI149" s="1" t="s">
        <v>125</v>
      </c>
      <c r="AK149" s="20">
        <v>91.48</v>
      </c>
      <c r="AL149" s="1">
        <v>233.20000000000101</v>
      </c>
      <c r="AM149" s="1" t="s">
        <v>125</v>
      </c>
      <c r="AO149" s="4">
        <v>101.48</v>
      </c>
      <c r="AP149" s="1">
        <v>148852</v>
      </c>
      <c r="AQ149" s="1" t="s">
        <v>125</v>
      </c>
      <c r="AS149" s="4">
        <v>111.48</v>
      </c>
      <c r="AT149" s="1">
        <v>148852000</v>
      </c>
      <c r="AU149" s="1" t="s">
        <v>125</v>
      </c>
      <c r="AW149" s="4">
        <v>121.48</v>
      </c>
      <c r="AX149" s="1">
        <v>148852000000</v>
      </c>
      <c r="AY149" s="1" t="s">
        <v>125</v>
      </c>
      <c r="BA149" s="4">
        <v>131.47999999999999</v>
      </c>
      <c r="BB149" s="1">
        <v>148852000000000</v>
      </c>
      <c r="BC149" s="1" t="s">
        <v>125</v>
      </c>
      <c r="BE149" s="4">
        <v>141.47999999999999</v>
      </c>
      <c r="BF149" s="1">
        <v>1.48852E+17</v>
      </c>
      <c r="BG149" s="1" t="s">
        <v>125</v>
      </c>
    </row>
    <row r="150" spans="1:59" x14ac:dyDescent="0.55000000000000004">
      <c r="A150" s="20">
        <v>1.49</v>
      </c>
      <c r="B150" s="1">
        <v>149</v>
      </c>
      <c r="C150" s="1" t="s">
        <v>131</v>
      </c>
      <c r="E150" s="4">
        <v>11.49</v>
      </c>
      <c r="F150" s="21">
        <v>9.7910000000000394</v>
      </c>
      <c r="G150" s="1" t="s">
        <v>129</v>
      </c>
      <c r="I150" s="20">
        <v>21.49</v>
      </c>
      <c r="J150" s="1">
        <v>9.7910000000000394</v>
      </c>
      <c r="K150" s="1" t="s">
        <v>134</v>
      </c>
      <c r="M150" s="20">
        <v>31.49</v>
      </c>
      <c r="N150" s="1">
        <v>4.4269999999999898</v>
      </c>
      <c r="O150" s="1" t="s">
        <v>135</v>
      </c>
      <c r="Q150" s="20">
        <v>41.49</v>
      </c>
      <c r="R150" s="1">
        <v>1.8939999999999999</v>
      </c>
      <c r="S150" s="1" t="s">
        <v>137</v>
      </c>
      <c r="U150" s="20">
        <v>51.49</v>
      </c>
      <c r="V150" s="1">
        <v>10.4269999999999</v>
      </c>
      <c r="W150" s="1" t="s">
        <v>137</v>
      </c>
      <c r="Y150" s="20">
        <v>61.49</v>
      </c>
      <c r="Z150" s="1">
        <v>79.915000000000106</v>
      </c>
      <c r="AA150" s="1" t="s">
        <v>137</v>
      </c>
      <c r="AC150" s="20">
        <v>71.489999999999995</v>
      </c>
      <c r="AD150" s="1">
        <v>2.3409999999999802</v>
      </c>
      <c r="AE150" s="1" t="s">
        <v>125</v>
      </c>
      <c r="AG150" s="20">
        <v>81.489999999999995</v>
      </c>
      <c r="AH150" s="1">
        <v>23.41</v>
      </c>
      <c r="AI150" s="1" t="s">
        <v>125</v>
      </c>
      <c r="AK150" s="20">
        <v>91.49</v>
      </c>
      <c r="AL150" s="1">
        <v>234.10000000000099</v>
      </c>
      <c r="AM150" s="1" t="s">
        <v>125</v>
      </c>
      <c r="AO150" s="4">
        <v>101.49</v>
      </c>
      <c r="AP150" s="1">
        <v>149851</v>
      </c>
      <c r="AQ150" s="1" t="s">
        <v>125</v>
      </c>
      <c r="AS150" s="4">
        <v>111.49</v>
      </c>
      <c r="AT150" s="1">
        <v>149851000</v>
      </c>
      <c r="AU150" s="1" t="s">
        <v>125</v>
      </c>
      <c r="AW150" s="4">
        <v>121.49</v>
      </c>
      <c r="AX150" s="1">
        <v>149851000000</v>
      </c>
      <c r="AY150" s="1" t="s">
        <v>125</v>
      </c>
      <c r="BA150" s="4">
        <v>131.49</v>
      </c>
      <c r="BB150" s="1">
        <v>149851000000000</v>
      </c>
      <c r="BC150" s="1" t="s">
        <v>125</v>
      </c>
      <c r="BE150" s="4">
        <v>141.49</v>
      </c>
      <c r="BF150" s="1">
        <v>1.49851E+17</v>
      </c>
      <c r="BG150" s="1" t="s">
        <v>125</v>
      </c>
    </row>
    <row r="151" spans="1:59" x14ac:dyDescent="0.55000000000000004">
      <c r="A151" s="20">
        <v>1.5</v>
      </c>
      <c r="B151" s="1">
        <v>150</v>
      </c>
      <c r="C151" s="1" t="s">
        <v>131</v>
      </c>
      <c r="E151" s="4">
        <v>11.5</v>
      </c>
      <c r="F151" s="21">
        <v>9.8500000000000405</v>
      </c>
      <c r="G151" s="1" t="s">
        <v>129</v>
      </c>
      <c r="I151" s="20">
        <v>21.5</v>
      </c>
      <c r="J151" s="1">
        <v>9.8500000000000405</v>
      </c>
      <c r="K151" s="1" t="s">
        <v>134</v>
      </c>
      <c r="M151" s="20">
        <v>31.5</v>
      </c>
      <c r="N151" s="1">
        <v>4.4499999999999904</v>
      </c>
      <c r="O151" s="1" t="s">
        <v>135</v>
      </c>
      <c r="Q151" s="20">
        <v>41.5</v>
      </c>
      <c r="R151" s="1">
        <v>1.9</v>
      </c>
      <c r="S151" s="1" t="s">
        <v>137</v>
      </c>
      <c r="U151" s="20">
        <v>51.5</v>
      </c>
      <c r="V151" s="1">
        <v>10.4499999999999</v>
      </c>
      <c r="W151" s="1" t="s">
        <v>137</v>
      </c>
      <c r="Y151" s="20">
        <v>61.5</v>
      </c>
      <c r="Z151" s="1">
        <v>80.250000000000099</v>
      </c>
      <c r="AA151" s="1" t="s">
        <v>137</v>
      </c>
      <c r="AC151" s="20">
        <v>71.5</v>
      </c>
      <c r="AD151" s="1">
        <v>2.3499999999999801</v>
      </c>
      <c r="AE151" s="1" t="s">
        <v>125</v>
      </c>
      <c r="AG151" s="20">
        <v>81.5</v>
      </c>
      <c r="AH151" s="1">
        <v>23.5</v>
      </c>
      <c r="AI151" s="1" t="s">
        <v>125</v>
      </c>
      <c r="AK151" s="20">
        <v>91.5</v>
      </c>
      <c r="AL151" s="1">
        <v>235.00000000000099</v>
      </c>
      <c r="AM151" s="1" t="s">
        <v>125</v>
      </c>
      <c r="AO151" s="4">
        <v>101.5</v>
      </c>
      <c r="AP151" s="1">
        <v>150850</v>
      </c>
      <c r="AQ151" s="1" t="s">
        <v>125</v>
      </c>
      <c r="AS151" s="4">
        <v>111.5</v>
      </c>
      <c r="AT151" s="1">
        <v>150850000</v>
      </c>
      <c r="AU151" s="1" t="s">
        <v>125</v>
      </c>
      <c r="AW151" s="4">
        <v>121.5</v>
      </c>
      <c r="AX151" s="1">
        <v>150850000000</v>
      </c>
      <c r="AY151" s="1" t="s">
        <v>125</v>
      </c>
      <c r="BA151" s="4">
        <v>131.5</v>
      </c>
      <c r="BB151" s="1">
        <v>150850000000000</v>
      </c>
      <c r="BC151" s="1" t="s">
        <v>125</v>
      </c>
      <c r="BE151" s="4">
        <v>141.5</v>
      </c>
      <c r="BF151" s="1">
        <v>1.5085E+17</v>
      </c>
      <c r="BG151" s="1" t="s">
        <v>125</v>
      </c>
    </row>
    <row r="152" spans="1:59" x14ac:dyDescent="0.55000000000000004">
      <c r="A152" s="20">
        <v>1.51</v>
      </c>
      <c r="B152" s="1">
        <v>151</v>
      </c>
      <c r="C152" s="1" t="s">
        <v>131</v>
      </c>
      <c r="E152" s="4">
        <v>11.51</v>
      </c>
      <c r="F152" s="21">
        <v>9.9090000000000398</v>
      </c>
      <c r="G152" s="1" t="s">
        <v>129</v>
      </c>
      <c r="I152" s="20">
        <v>21.51</v>
      </c>
      <c r="J152" s="1">
        <v>9.9090000000000398</v>
      </c>
      <c r="K152" s="1" t="s">
        <v>134</v>
      </c>
      <c r="M152" s="20">
        <v>31.51</v>
      </c>
      <c r="N152" s="1">
        <v>4.4729999999999901</v>
      </c>
      <c r="O152" s="1" t="s">
        <v>135</v>
      </c>
      <c r="Q152" s="20">
        <v>41.51</v>
      </c>
      <c r="R152" s="1">
        <v>1.9059999999999999</v>
      </c>
      <c r="S152" s="1" t="s">
        <v>137</v>
      </c>
      <c r="U152" s="20">
        <v>51.51</v>
      </c>
      <c r="V152" s="1">
        <v>10.4729999999999</v>
      </c>
      <c r="W152" s="1" t="s">
        <v>137</v>
      </c>
      <c r="Y152" s="20">
        <v>61.51</v>
      </c>
      <c r="Z152" s="1">
        <v>80.585000000000093</v>
      </c>
      <c r="AA152" s="1" t="s">
        <v>137</v>
      </c>
      <c r="AC152" s="20">
        <v>71.510000000000005</v>
      </c>
      <c r="AD152" s="1">
        <v>2.35899999999998</v>
      </c>
      <c r="AE152" s="1" t="s">
        <v>125</v>
      </c>
      <c r="AG152" s="20">
        <v>81.510000000000005</v>
      </c>
      <c r="AH152" s="1">
        <v>23.59</v>
      </c>
      <c r="AI152" s="1" t="s">
        <v>125</v>
      </c>
      <c r="AK152" s="20">
        <v>91.51</v>
      </c>
      <c r="AL152" s="1">
        <v>235.900000000001</v>
      </c>
      <c r="AM152" s="1" t="s">
        <v>125</v>
      </c>
      <c r="AO152" s="4">
        <v>101.51</v>
      </c>
      <c r="AP152" s="1">
        <v>151849</v>
      </c>
      <c r="AQ152" s="1" t="s">
        <v>125</v>
      </c>
      <c r="AS152" s="4">
        <v>111.51</v>
      </c>
      <c r="AT152" s="1">
        <v>151849000</v>
      </c>
      <c r="AU152" s="1" t="s">
        <v>125</v>
      </c>
      <c r="AW152" s="4">
        <v>121.51</v>
      </c>
      <c r="AX152" s="1">
        <v>151849000000</v>
      </c>
      <c r="AY152" s="1" t="s">
        <v>125</v>
      </c>
      <c r="BA152" s="4">
        <v>131.51</v>
      </c>
      <c r="BB152" s="1">
        <v>151849000000000</v>
      </c>
      <c r="BC152" s="1" t="s">
        <v>125</v>
      </c>
      <c r="BE152" s="4">
        <v>141.51</v>
      </c>
      <c r="BF152" s="1">
        <v>1.51849E+17</v>
      </c>
      <c r="BG152" s="1" t="s">
        <v>125</v>
      </c>
    </row>
    <row r="153" spans="1:59" x14ac:dyDescent="0.55000000000000004">
      <c r="A153" s="20">
        <v>1.52</v>
      </c>
      <c r="B153" s="1">
        <v>152</v>
      </c>
      <c r="C153" s="1" t="s">
        <v>131</v>
      </c>
      <c r="E153" s="4">
        <v>11.52</v>
      </c>
      <c r="F153" s="21">
        <v>9.9680000000000302</v>
      </c>
      <c r="G153" s="1" t="s">
        <v>129</v>
      </c>
      <c r="I153" s="20">
        <v>21.52</v>
      </c>
      <c r="J153" s="1">
        <v>9.9680000000000302</v>
      </c>
      <c r="K153" s="1" t="s">
        <v>134</v>
      </c>
      <c r="M153" s="20">
        <v>31.52</v>
      </c>
      <c r="N153" s="1">
        <v>4.4959999999999898</v>
      </c>
      <c r="O153" s="1" t="s">
        <v>135</v>
      </c>
      <c r="Q153" s="20">
        <v>41.52</v>
      </c>
      <c r="R153" s="1">
        <v>1.9119999999999999</v>
      </c>
      <c r="S153" s="1" t="s">
        <v>137</v>
      </c>
      <c r="U153" s="20">
        <v>51.52</v>
      </c>
      <c r="V153" s="1">
        <v>10.495999999999899</v>
      </c>
      <c r="W153" s="1" t="s">
        <v>137</v>
      </c>
      <c r="Y153" s="20">
        <v>61.52</v>
      </c>
      <c r="Z153" s="1">
        <v>80.920000000000101</v>
      </c>
      <c r="AA153" s="1" t="s">
        <v>137</v>
      </c>
      <c r="AC153" s="20">
        <v>71.52</v>
      </c>
      <c r="AD153" s="1">
        <v>2.3679999999999799</v>
      </c>
      <c r="AE153" s="1" t="s">
        <v>125</v>
      </c>
      <c r="AG153" s="20">
        <v>81.52</v>
      </c>
      <c r="AH153" s="1">
        <v>23.68</v>
      </c>
      <c r="AI153" s="1" t="s">
        <v>125</v>
      </c>
      <c r="AK153" s="20">
        <v>91.52</v>
      </c>
      <c r="AL153" s="1">
        <v>236.80000000000101</v>
      </c>
      <c r="AM153" s="1" t="s">
        <v>125</v>
      </c>
      <c r="AO153" s="4">
        <v>101.52</v>
      </c>
      <c r="AP153" s="1">
        <v>152848</v>
      </c>
      <c r="AQ153" s="1" t="s">
        <v>125</v>
      </c>
      <c r="AS153" s="4">
        <v>111.52</v>
      </c>
      <c r="AT153" s="1">
        <v>152848000</v>
      </c>
      <c r="AU153" s="1" t="s">
        <v>125</v>
      </c>
      <c r="AW153" s="4">
        <v>121.52</v>
      </c>
      <c r="AX153" s="1">
        <v>152848000000</v>
      </c>
      <c r="AY153" s="1" t="s">
        <v>125</v>
      </c>
      <c r="BA153" s="4">
        <v>131.52000000000001</v>
      </c>
      <c r="BB153" s="1">
        <v>152848000000000</v>
      </c>
      <c r="BC153" s="1" t="s">
        <v>125</v>
      </c>
      <c r="BE153" s="4">
        <v>141.52000000000001</v>
      </c>
      <c r="BF153" s="1">
        <v>1.52848E+17</v>
      </c>
      <c r="BG153" s="1" t="s">
        <v>125</v>
      </c>
    </row>
    <row r="154" spans="1:59" x14ac:dyDescent="0.55000000000000004">
      <c r="A154" s="20">
        <v>1.53</v>
      </c>
      <c r="B154" s="1">
        <v>153</v>
      </c>
      <c r="C154" s="1" t="s">
        <v>131</v>
      </c>
      <c r="E154" s="4">
        <v>11.53</v>
      </c>
      <c r="F154" s="21">
        <v>10.026999999999999</v>
      </c>
      <c r="G154" s="1" t="s">
        <v>129</v>
      </c>
      <c r="I154" s="20">
        <v>21.53</v>
      </c>
      <c r="J154" s="1">
        <v>10.026999999999999</v>
      </c>
      <c r="K154" s="1" t="s">
        <v>134</v>
      </c>
      <c r="M154" s="20">
        <v>31.53</v>
      </c>
      <c r="N154" s="1">
        <v>4.5189999999999904</v>
      </c>
      <c r="O154" s="1" t="s">
        <v>135</v>
      </c>
      <c r="Q154" s="20">
        <v>41.53</v>
      </c>
      <c r="R154" s="1">
        <v>1.9179999999999999</v>
      </c>
      <c r="S154" s="1" t="s">
        <v>137</v>
      </c>
      <c r="U154" s="20">
        <v>51.53</v>
      </c>
      <c r="V154" s="1">
        <v>10.519</v>
      </c>
      <c r="W154" s="1" t="s">
        <v>137</v>
      </c>
      <c r="Y154" s="20">
        <v>61.53</v>
      </c>
      <c r="Z154" s="1">
        <v>81.255000000000095</v>
      </c>
      <c r="AA154" s="1" t="s">
        <v>137</v>
      </c>
      <c r="AC154" s="20">
        <v>71.53</v>
      </c>
      <c r="AD154" s="1">
        <v>2.3769999999999798</v>
      </c>
      <c r="AE154" s="1" t="s">
        <v>125</v>
      </c>
      <c r="AG154" s="20">
        <v>81.53</v>
      </c>
      <c r="AH154" s="1">
        <v>23.77</v>
      </c>
      <c r="AI154" s="1" t="s">
        <v>125</v>
      </c>
      <c r="AK154" s="20">
        <v>91.53</v>
      </c>
      <c r="AL154" s="1">
        <v>237.70000000000101</v>
      </c>
      <c r="AM154" s="1" t="s">
        <v>125</v>
      </c>
      <c r="AO154" s="4">
        <v>101.53</v>
      </c>
      <c r="AP154" s="1">
        <v>153847</v>
      </c>
      <c r="AQ154" s="1" t="s">
        <v>125</v>
      </c>
      <c r="AS154" s="4">
        <v>111.53</v>
      </c>
      <c r="AT154" s="1">
        <v>153847000</v>
      </c>
      <c r="AU154" s="1" t="s">
        <v>125</v>
      </c>
      <c r="AW154" s="4">
        <v>121.53</v>
      </c>
      <c r="AX154" s="1">
        <v>153847000000</v>
      </c>
      <c r="AY154" s="1" t="s">
        <v>125</v>
      </c>
      <c r="BA154" s="4">
        <v>131.53</v>
      </c>
      <c r="BB154" s="1">
        <v>153847000000000</v>
      </c>
      <c r="BC154" s="1" t="s">
        <v>125</v>
      </c>
      <c r="BE154" s="4">
        <v>141.53</v>
      </c>
      <c r="BF154" s="1">
        <v>1.53847E+17</v>
      </c>
      <c r="BG154" s="1" t="s">
        <v>125</v>
      </c>
    </row>
    <row r="155" spans="1:59" x14ac:dyDescent="0.55000000000000004">
      <c r="A155" s="20">
        <v>1.54</v>
      </c>
      <c r="B155" s="1">
        <v>154</v>
      </c>
      <c r="C155" s="1" t="s">
        <v>131</v>
      </c>
      <c r="E155" s="4">
        <v>11.54</v>
      </c>
      <c r="F155" s="21">
        <v>10.086</v>
      </c>
      <c r="G155" s="1" t="s">
        <v>129</v>
      </c>
      <c r="I155" s="20">
        <v>21.54</v>
      </c>
      <c r="J155" s="1">
        <v>10.086</v>
      </c>
      <c r="K155" s="1" t="s">
        <v>134</v>
      </c>
      <c r="M155" s="20">
        <v>31.54</v>
      </c>
      <c r="N155" s="1">
        <v>4.54199999999999</v>
      </c>
      <c r="O155" s="1" t="s">
        <v>135</v>
      </c>
      <c r="Q155" s="20">
        <v>41.54</v>
      </c>
      <c r="R155" s="1">
        <v>1.9239999999999999</v>
      </c>
      <c r="S155" s="1" t="s">
        <v>137</v>
      </c>
      <c r="U155" s="20">
        <v>51.54</v>
      </c>
      <c r="V155" s="1">
        <v>10.542</v>
      </c>
      <c r="W155" s="1" t="s">
        <v>137</v>
      </c>
      <c r="Y155" s="20">
        <v>61.54</v>
      </c>
      <c r="Z155" s="1">
        <v>81.590000000000103</v>
      </c>
      <c r="AA155" s="1" t="s">
        <v>137</v>
      </c>
      <c r="AC155" s="20">
        <v>71.540000000000006</v>
      </c>
      <c r="AD155" s="1">
        <v>2.3859999999999801</v>
      </c>
      <c r="AE155" s="1" t="s">
        <v>125</v>
      </c>
      <c r="AG155" s="20">
        <v>81.540000000000006</v>
      </c>
      <c r="AH155" s="1">
        <v>23.86</v>
      </c>
      <c r="AI155" s="1" t="s">
        <v>125</v>
      </c>
      <c r="AK155" s="20">
        <v>91.54</v>
      </c>
      <c r="AL155" s="1">
        <v>238.60000000000099</v>
      </c>
      <c r="AM155" s="1" t="s">
        <v>125</v>
      </c>
      <c r="AO155" s="4">
        <v>101.54</v>
      </c>
      <c r="AP155" s="1">
        <v>154846</v>
      </c>
      <c r="AQ155" s="1" t="s">
        <v>125</v>
      </c>
      <c r="AS155" s="4">
        <v>111.54</v>
      </c>
      <c r="AT155" s="1">
        <v>154846000</v>
      </c>
      <c r="AU155" s="1" t="s">
        <v>125</v>
      </c>
      <c r="AW155" s="4">
        <v>121.54</v>
      </c>
      <c r="AX155" s="1">
        <v>154846000000</v>
      </c>
      <c r="AY155" s="1" t="s">
        <v>125</v>
      </c>
      <c r="BA155" s="4">
        <v>131.54</v>
      </c>
      <c r="BB155" s="1">
        <v>154846000000000</v>
      </c>
      <c r="BC155" s="1" t="s">
        <v>125</v>
      </c>
      <c r="BE155" s="4">
        <v>141.54</v>
      </c>
      <c r="BF155" s="1">
        <v>1.54846E+17</v>
      </c>
      <c r="BG155" s="1" t="s">
        <v>125</v>
      </c>
    </row>
    <row r="156" spans="1:59" x14ac:dyDescent="0.55000000000000004">
      <c r="A156" s="20">
        <v>1.55</v>
      </c>
      <c r="B156" s="1">
        <v>155</v>
      </c>
      <c r="C156" s="1" t="s">
        <v>131</v>
      </c>
      <c r="E156" s="4">
        <v>11.55</v>
      </c>
      <c r="F156" s="21">
        <v>10.145</v>
      </c>
      <c r="G156" s="1" t="s">
        <v>129</v>
      </c>
      <c r="I156" s="20">
        <v>21.55</v>
      </c>
      <c r="J156" s="1">
        <v>10.145</v>
      </c>
      <c r="K156" s="1" t="s">
        <v>134</v>
      </c>
      <c r="M156" s="20">
        <v>31.55</v>
      </c>
      <c r="N156" s="1">
        <v>4.5649999999999897</v>
      </c>
      <c r="O156" s="1" t="s">
        <v>135</v>
      </c>
      <c r="Q156" s="20">
        <v>41.55</v>
      </c>
      <c r="R156" s="1">
        <v>1.93</v>
      </c>
      <c r="S156" s="1" t="s">
        <v>137</v>
      </c>
      <c r="U156" s="20">
        <v>51.55</v>
      </c>
      <c r="V156" s="1">
        <v>10.5649999999999</v>
      </c>
      <c r="W156" s="1" t="s">
        <v>137</v>
      </c>
      <c r="Y156" s="20">
        <v>61.55</v>
      </c>
      <c r="Z156" s="1">
        <v>81.925000000000097</v>
      </c>
      <c r="AA156" s="1" t="s">
        <v>137</v>
      </c>
      <c r="AC156" s="20">
        <v>71.55</v>
      </c>
      <c r="AD156" s="1">
        <v>2.39499999999998</v>
      </c>
      <c r="AE156" s="1" t="s">
        <v>125</v>
      </c>
      <c r="AG156" s="20">
        <v>81.55</v>
      </c>
      <c r="AH156" s="1">
        <v>23.95</v>
      </c>
      <c r="AI156" s="1" t="s">
        <v>125</v>
      </c>
      <c r="AK156" s="20">
        <v>91.55</v>
      </c>
      <c r="AL156" s="1">
        <v>239.50000000000099</v>
      </c>
      <c r="AM156" s="1" t="s">
        <v>125</v>
      </c>
      <c r="AO156" s="4">
        <v>101.55</v>
      </c>
      <c r="AP156" s="1">
        <v>155845</v>
      </c>
      <c r="AQ156" s="1" t="s">
        <v>125</v>
      </c>
      <c r="AS156" s="4">
        <v>111.55</v>
      </c>
      <c r="AT156" s="1">
        <v>155845000</v>
      </c>
      <c r="AU156" s="1" t="s">
        <v>125</v>
      </c>
      <c r="AW156" s="4">
        <v>121.55</v>
      </c>
      <c r="AX156" s="1">
        <v>155845000000</v>
      </c>
      <c r="AY156" s="1" t="s">
        <v>125</v>
      </c>
      <c r="BA156" s="4">
        <v>131.55000000000001</v>
      </c>
      <c r="BB156" s="1">
        <v>155845000000000</v>
      </c>
      <c r="BC156" s="1" t="s">
        <v>125</v>
      </c>
      <c r="BE156" s="4">
        <v>141.55000000000001</v>
      </c>
      <c r="BF156" s="1">
        <v>1.55845E+17</v>
      </c>
      <c r="BG156" s="1" t="s">
        <v>125</v>
      </c>
    </row>
    <row r="157" spans="1:59" x14ac:dyDescent="0.55000000000000004">
      <c r="A157" s="20">
        <v>1.56</v>
      </c>
      <c r="B157" s="1">
        <v>156</v>
      </c>
      <c r="C157" s="1" t="s">
        <v>131</v>
      </c>
      <c r="E157" s="4">
        <v>11.56</v>
      </c>
      <c r="F157" s="21">
        <v>10.204000000000001</v>
      </c>
      <c r="G157" s="1" t="s">
        <v>129</v>
      </c>
      <c r="I157" s="20">
        <v>21.56</v>
      </c>
      <c r="J157" s="1">
        <v>10.204000000000001</v>
      </c>
      <c r="K157" s="1" t="s">
        <v>134</v>
      </c>
      <c r="M157" s="20">
        <v>31.56</v>
      </c>
      <c r="N157" s="1">
        <v>4.5879999999999903</v>
      </c>
      <c r="O157" s="1" t="s">
        <v>135</v>
      </c>
      <c r="Q157" s="20">
        <v>41.56</v>
      </c>
      <c r="R157" s="1">
        <v>1.9359999999999999</v>
      </c>
      <c r="S157" s="1" t="s">
        <v>137</v>
      </c>
      <c r="U157" s="20">
        <v>51.56</v>
      </c>
      <c r="V157" s="1">
        <v>10.5879999999999</v>
      </c>
      <c r="W157" s="1" t="s">
        <v>137</v>
      </c>
      <c r="Y157" s="20">
        <v>61.56</v>
      </c>
      <c r="Z157" s="1">
        <v>82.260000000000105</v>
      </c>
      <c r="AA157" s="1" t="s">
        <v>137</v>
      </c>
      <c r="AC157" s="20">
        <v>71.56</v>
      </c>
      <c r="AD157" s="1">
        <v>2.4039999999999799</v>
      </c>
      <c r="AE157" s="1" t="s">
        <v>125</v>
      </c>
      <c r="AG157" s="20">
        <v>81.56</v>
      </c>
      <c r="AH157" s="1">
        <v>24.04</v>
      </c>
      <c r="AI157" s="1" t="s">
        <v>125</v>
      </c>
      <c r="AK157" s="20">
        <v>91.56</v>
      </c>
      <c r="AL157" s="1">
        <v>240.400000000001</v>
      </c>
      <c r="AM157" s="1" t="s">
        <v>125</v>
      </c>
      <c r="AO157" s="4">
        <v>101.56</v>
      </c>
      <c r="AP157" s="1">
        <v>156844</v>
      </c>
      <c r="AQ157" s="1" t="s">
        <v>125</v>
      </c>
      <c r="AS157" s="4">
        <v>111.56</v>
      </c>
      <c r="AT157" s="1">
        <v>156844000</v>
      </c>
      <c r="AU157" s="1" t="s">
        <v>125</v>
      </c>
      <c r="AW157" s="4">
        <v>121.56</v>
      </c>
      <c r="AX157" s="1">
        <v>156844000000</v>
      </c>
      <c r="AY157" s="1" t="s">
        <v>125</v>
      </c>
      <c r="BA157" s="4">
        <v>131.56</v>
      </c>
      <c r="BB157" s="1">
        <v>156844000000000</v>
      </c>
      <c r="BC157" s="1" t="s">
        <v>125</v>
      </c>
      <c r="BE157" s="4">
        <v>141.56</v>
      </c>
      <c r="BF157" s="1">
        <v>1.56844E+17</v>
      </c>
      <c r="BG157" s="1" t="s">
        <v>125</v>
      </c>
    </row>
    <row r="158" spans="1:59" x14ac:dyDescent="0.55000000000000004">
      <c r="A158" s="20">
        <v>1.57</v>
      </c>
      <c r="B158" s="1">
        <v>157</v>
      </c>
      <c r="C158" s="1" t="s">
        <v>131</v>
      </c>
      <c r="E158" s="4">
        <v>11.57</v>
      </c>
      <c r="F158" s="21">
        <v>10.263</v>
      </c>
      <c r="G158" s="1" t="s">
        <v>129</v>
      </c>
      <c r="I158" s="20">
        <v>21.57</v>
      </c>
      <c r="J158" s="1">
        <v>10.263</v>
      </c>
      <c r="K158" s="1" t="s">
        <v>134</v>
      </c>
      <c r="M158" s="20">
        <v>31.57</v>
      </c>
      <c r="N158" s="1">
        <v>4.61099999999999</v>
      </c>
      <c r="O158" s="1" t="s">
        <v>135</v>
      </c>
      <c r="Q158" s="20">
        <v>41.57</v>
      </c>
      <c r="R158" s="1">
        <v>1.9419999999999999</v>
      </c>
      <c r="S158" s="1" t="s">
        <v>137</v>
      </c>
      <c r="U158" s="20">
        <v>51.57</v>
      </c>
      <c r="V158" s="1">
        <v>10.611000000000001</v>
      </c>
      <c r="W158" s="1" t="s">
        <v>137</v>
      </c>
      <c r="Y158" s="20">
        <v>61.57</v>
      </c>
      <c r="Z158" s="1">
        <v>82.595000000000098</v>
      </c>
      <c r="AA158" s="1" t="s">
        <v>137</v>
      </c>
      <c r="AC158" s="20">
        <v>71.569999999999993</v>
      </c>
      <c r="AD158" s="1">
        <v>2.4129999999999798</v>
      </c>
      <c r="AE158" s="1" t="s">
        <v>125</v>
      </c>
      <c r="AG158" s="20">
        <v>81.569999999999993</v>
      </c>
      <c r="AH158" s="1">
        <v>24.13</v>
      </c>
      <c r="AI158" s="1" t="s">
        <v>125</v>
      </c>
      <c r="AK158" s="20">
        <v>91.57</v>
      </c>
      <c r="AL158" s="1">
        <v>241.30000000000101</v>
      </c>
      <c r="AM158" s="1" t="s">
        <v>125</v>
      </c>
      <c r="AO158" s="4">
        <v>101.57</v>
      </c>
      <c r="AP158" s="1">
        <v>157843</v>
      </c>
      <c r="AQ158" s="1" t="s">
        <v>125</v>
      </c>
      <c r="AS158" s="4">
        <v>111.57</v>
      </c>
      <c r="AT158" s="1">
        <v>157843000</v>
      </c>
      <c r="AU158" s="1" t="s">
        <v>125</v>
      </c>
      <c r="AW158" s="4">
        <v>121.57</v>
      </c>
      <c r="AX158" s="1">
        <v>157843000000</v>
      </c>
      <c r="AY158" s="1" t="s">
        <v>125</v>
      </c>
      <c r="BA158" s="4">
        <v>131.57</v>
      </c>
      <c r="BB158" s="1">
        <v>157843000000000</v>
      </c>
      <c r="BC158" s="1" t="s">
        <v>125</v>
      </c>
      <c r="BE158" s="4">
        <v>141.57</v>
      </c>
      <c r="BF158" s="1">
        <v>1.57843E+17</v>
      </c>
      <c r="BG158" s="1" t="s">
        <v>125</v>
      </c>
    </row>
    <row r="159" spans="1:59" x14ac:dyDescent="0.55000000000000004">
      <c r="A159" s="20">
        <v>1.58</v>
      </c>
      <c r="B159" s="1">
        <v>158</v>
      </c>
      <c r="C159" s="1" t="s">
        <v>131</v>
      </c>
      <c r="E159" s="4">
        <v>11.58</v>
      </c>
      <c r="F159" s="21">
        <v>10.321999999999999</v>
      </c>
      <c r="G159" s="1" t="s">
        <v>129</v>
      </c>
      <c r="I159" s="20">
        <v>21.58</v>
      </c>
      <c r="J159" s="1">
        <v>10.321999999999999</v>
      </c>
      <c r="K159" s="1" t="s">
        <v>134</v>
      </c>
      <c r="M159" s="20">
        <v>31.58</v>
      </c>
      <c r="N159" s="1">
        <v>4.6339999999999897</v>
      </c>
      <c r="O159" s="1" t="s">
        <v>135</v>
      </c>
      <c r="Q159" s="20">
        <v>41.58</v>
      </c>
      <c r="R159" s="1">
        <v>1.948</v>
      </c>
      <c r="S159" s="1" t="s">
        <v>137</v>
      </c>
      <c r="U159" s="20">
        <v>51.58</v>
      </c>
      <c r="V159" s="1">
        <v>10.634</v>
      </c>
      <c r="W159" s="1" t="s">
        <v>137</v>
      </c>
      <c r="Y159" s="20">
        <v>61.58</v>
      </c>
      <c r="Z159" s="1">
        <v>82.930000000000106</v>
      </c>
      <c r="AA159" s="1" t="s">
        <v>137</v>
      </c>
      <c r="AC159" s="20">
        <v>71.58</v>
      </c>
      <c r="AD159" s="1">
        <v>2.4219999999999802</v>
      </c>
      <c r="AE159" s="1" t="s">
        <v>125</v>
      </c>
      <c r="AG159" s="20">
        <v>81.58</v>
      </c>
      <c r="AH159" s="1">
        <v>24.22</v>
      </c>
      <c r="AI159" s="1" t="s">
        <v>125</v>
      </c>
      <c r="AK159" s="20">
        <v>91.58</v>
      </c>
      <c r="AL159" s="1">
        <v>242.20000000000101</v>
      </c>
      <c r="AM159" s="1" t="s">
        <v>125</v>
      </c>
      <c r="AO159" s="4">
        <v>101.58</v>
      </c>
      <c r="AP159" s="1">
        <v>158842</v>
      </c>
      <c r="AQ159" s="1" t="s">
        <v>125</v>
      </c>
      <c r="AS159" s="4">
        <v>111.58</v>
      </c>
      <c r="AT159" s="1">
        <v>158842000</v>
      </c>
      <c r="AU159" s="1" t="s">
        <v>125</v>
      </c>
      <c r="AW159" s="4">
        <v>121.58</v>
      </c>
      <c r="AX159" s="1">
        <v>158842000000</v>
      </c>
      <c r="AY159" s="1" t="s">
        <v>125</v>
      </c>
      <c r="BA159" s="4">
        <v>131.58000000000001</v>
      </c>
      <c r="BB159" s="1">
        <v>158842000000000</v>
      </c>
      <c r="BC159" s="1" t="s">
        <v>125</v>
      </c>
      <c r="BE159" s="4">
        <v>141.58000000000001</v>
      </c>
      <c r="BF159" s="1">
        <v>1.58842E+17</v>
      </c>
      <c r="BG159" s="1" t="s">
        <v>125</v>
      </c>
    </row>
    <row r="160" spans="1:59" x14ac:dyDescent="0.55000000000000004">
      <c r="A160" s="20">
        <v>1.59</v>
      </c>
      <c r="B160" s="1">
        <v>159</v>
      </c>
      <c r="C160" s="1" t="s">
        <v>131</v>
      </c>
      <c r="E160" s="4">
        <v>11.59</v>
      </c>
      <c r="F160" s="21">
        <v>10.381</v>
      </c>
      <c r="G160" s="1" t="s">
        <v>129</v>
      </c>
      <c r="I160" s="20">
        <v>21.59</v>
      </c>
      <c r="J160" s="1">
        <v>10.381</v>
      </c>
      <c r="K160" s="1" t="s">
        <v>134</v>
      </c>
      <c r="M160" s="20">
        <v>31.59</v>
      </c>
      <c r="N160" s="1">
        <v>4.6569999999999903</v>
      </c>
      <c r="O160" s="1" t="s">
        <v>135</v>
      </c>
      <c r="Q160" s="20">
        <v>41.59</v>
      </c>
      <c r="R160" s="1">
        <v>1.954</v>
      </c>
      <c r="S160" s="1" t="s">
        <v>137</v>
      </c>
      <c r="U160" s="20">
        <v>51.59</v>
      </c>
      <c r="V160" s="1">
        <v>10.657</v>
      </c>
      <c r="W160" s="1" t="s">
        <v>137</v>
      </c>
      <c r="Y160" s="20">
        <v>61.59</v>
      </c>
      <c r="Z160" s="1">
        <v>83.2650000000001</v>
      </c>
      <c r="AA160" s="1" t="s">
        <v>137</v>
      </c>
      <c r="AC160" s="20">
        <v>71.59</v>
      </c>
      <c r="AD160" s="1">
        <v>2.4309999999999801</v>
      </c>
      <c r="AE160" s="1" t="s">
        <v>125</v>
      </c>
      <c r="AG160" s="20">
        <v>81.59</v>
      </c>
      <c r="AH160" s="1">
        <v>24.31</v>
      </c>
      <c r="AI160" s="1" t="s">
        <v>125</v>
      </c>
      <c r="AK160" s="20">
        <v>91.59</v>
      </c>
      <c r="AL160" s="1">
        <v>243.10000000000099</v>
      </c>
      <c r="AM160" s="1" t="s">
        <v>125</v>
      </c>
      <c r="AO160" s="4">
        <v>101.59</v>
      </c>
      <c r="AP160" s="1">
        <v>159841</v>
      </c>
      <c r="AQ160" s="1" t="s">
        <v>125</v>
      </c>
      <c r="AS160" s="4">
        <v>111.59</v>
      </c>
      <c r="AT160" s="1">
        <v>159841000</v>
      </c>
      <c r="AU160" s="1" t="s">
        <v>125</v>
      </c>
      <c r="AW160" s="4">
        <v>121.59</v>
      </c>
      <c r="AX160" s="1">
        <v>159841000000</v>
      </c>
      <c r="AY160" s="1" t="s">
        <v>125</v>
      </c>
      <c r="BA160" s="4">
        <v>131.59</v>
      </c>
      <c r="BB160" s="1">
        <v>159841000000000</v>
      </c>
      <c r="BC160" s="1" t="s">
        <v>125</v>
      </c>
      <c r="BE160" s="4">
        <v>141.59</v>
      </c>
      <c r="BF160" s="1">
        <v>1.59841E+17</v>
      </c>
      <c r="BG160" s="1" t="s">
        <v>125</v>
      </c>
    </row>
    <row r="161" spans="1:59" x14ac:dyDescent="0.55000000000000004">
      <c r="A161" s="20">
        <v>1.6</v>
      </c>
      <c r="B161" s="1">
        <v>160</v>
      </c>
      <c r="C161" s="1" t="s">
        <v>131</v>
      </c>
      <c r="E161" s="4">
        <v>11.6</v>
      </c>
      <c r="F161" s="21">
        <v>10.44</v>
      </c>
      <c r="G161" s="1" t="s">
        <v>129</v>
      </c>
      <c r="I161" s="20">
        <v>21.6</v>
      </c>
      <c r="J161" s="1">
        <v>10.44</v>
      </c>
      <c r="K161" s="1" t="s">
        <v>134</v>
      </c>
      <c r="M161" s="20">
        <v>31.6</v>
      </c>
      <c r="N161" s="1">
        <v>4.6799999999999899</v>
      </c>
      <c r="O161" s="1" t="s">
        <v>135</v>
      </c>
      <c r="Q161" s="20">
        <v>41.6</v>
      </c>
      <c r="R161" s="1">
        <v>1.96</v>
      </c>
      <c r="S161" s="1" t="s">
        <v>137</v>
      </c>
      <c r="U161" s="20">
        <v>51.6</v>
      </c>
      <c r="V161" s="1">
        <v>10.6799999999999</v>
      </c>
      <c r="W161" s="1" t="s">
        <v>137</v>
      </c>
      <c r="Y161" s="20">
        <v>61.6</v>
      </c>
      <c r="Z161" s="1">
        <v>83.600000000000094</v>
      </c>
      <c r="AA161" s="1" t="s">
        <v>137</v>
      </c>
      <c r="AC161" s="20">
        <v>71.599999999999994</v>
      </c>
      <c r="AD161" s="1">
        <v>2.43999999999998</v>
      </c>
      <c r="AE161" s="1" t="s">
        <v>125</v>
      </c>
      <c r="AG161" s="20">
        <v>81.599999999999994</v>
      </c>
      <c r="AH161" s="1">
        <v>24.4</v>
      </c>
      <c r="AI161" s="1" t="s">
        <v>125</v>
      </c>
      <c r="AK161" s="20">
        <v>91.6</v>
      </c>
      <c r="AL161" s="1">
        <v>244.00000000000099</v>
      </c>
      <c r="AM161" s="1" t="s">
        <v>125</v>
      </c>
      <c r="AO161" s="4">
        <v>101.6</v>
      </c>
      <c r="AP161" s="1">
        <v>160840</v>
      </c>
      <c r="AQ161" s="1" t="s">
        <v>125</v>
      </c>
      <c r="AS161" s="4">
        <v>111.6</v>
      </c>
      <c r="AT161" s="1">
        <v>160840000</v>
      </c>
      <c r="AU161" s="1" t="s">
        <v>125</v>
      </c>
      <c r="AW161" s="4">
        <v>121.6</v>
      </c>
      <c r="AX161" s="1">
        <v>160840000000</v>
      </c>
      <c r="AY161" s="1" t="s">
        <v>125</v>
      </c>
      <c r="BA161" s="4">
        <v>131.6</v>
      </c>
      <c r="BB161" s="1">
        <v>160840000000000</v>
      </c>
      <c r="BC161" s="1" t="s">
        <v>125</v>
      </c>
      <c r="BE161" s="4">
        <v>141.6</v>
      </c>
      <c r="BF161" s="1">
        <v>1.6084E+17</v>
      </c>
      <c r="BG161" s="1" t="s">
        <v>125</v>
      </c>
    </row>
    <row r="162" spans="1:59" x14ac:dyDescent="0.55000000000000004">
      <c r="A162" s="20">
        <v>1.61</v>
      </c>
      <c r="B162" s="1">
        <v>161</v>
      </c>
      <c r="C162" s="1" t="s">
        <v>131</v>
      </c>
      <c r="E162" s="4">
        <v>11.61</v>
      </c>
      <c r="F162" s="21">
        <v>10.499000000000001</v>
      </c>
      <c r="G162" s="1" t="s">
        <v>129</v>
      </c>
      <c r="I162" s="20">
        <v>21.61</v>
      </c>
      <c r="J162" s="1">
        <v>10.499000000000001</v>
      </c>
      <c r="K162" s="1" t="s">
        <v>134</v>
      </c>
      <c r="M162" s="20">
        <v>31.61</v>
      </c>
      <c r="N162" s="1">
        <v>4.7029999999999896</v>
      </c>
      <c r="O162" s="1" t="s">
        <v>135</v>
      </c>
      <c r="Q162" s="20">
        <v>41.61</v>
      </c>
      <c r="R162" s="1">
        <v>1.966</v>
      </c>
      <c r="S162" s="1" t="s">
        <v>137</v>
      </c>
      <c r="U162" s="20">
        <v>51.61</v>
      </c>
      <c r="V162" s="1">
        <v>10.7029999999999</v>
      </c>
      <c r="W162" s="1" t="s">
        <v>137</v>
      </c>
      <c r="Y162" s="20">
        <v>61.61</v>
      </c>
      <c r="Z162" s="1">
        <v>83.935000000000102</v>
      </c>
      <c r="AA162" s="1" t="s">
        <v>137</v>
      </c>
      <c r="AC162" s="20">
        <v>71.61</v>
      </c>
      <c r="AD162" s="1">
        <v>2.4489999999999799</v>
      </c>
      <c r="AE162" s="1" t="s">
        <v>125</v>
      </c>
      <c r="AG162" s="20">
        <v>81.61</v>
      </c>
      <c r="AH162" s="1">
        <v>24.49</v>
      </c>
      <c r="AI162" s="1" t="s">
        <v>125</v>
      </c>
      <c r="AK162" s="20">
        <v>91.61</v>
      </c>
      <c r="AL162" s="1">
        <v>244.900000000001</v>
      </c>
      <c r="AM162" s="1" t="s">
        <v>125</v>
      </c>
      <c r="AO162" s="4">
        <v>101.61</v>
      </c>
      <c r="AP162" s="1">
        <v>161839</v>
      </c>
      <c r="AQ162" s="1" t="s">
        <v>125</v>
      </c>
      <c r="AS162" s="4">
        <v>111.61</v>
      </c>
      <c r="AT162" s="1">
        <v>161839000</v>
      </c>
      <c r="AU162" s="1" t="s">
        <v>125</v>
      </c>
      <c r="AW162" s="4">
        <v>121.61</v>
      </c>
      <c r="AX162" s="1">
        <v>161839000000</v>
      </c>
      <c r="AY162" s="1" t="s">
        <v>125</v>
      </c>
      <c r="BA162" s="4">
        <v>131.61000000000001</v>
      </c>
      <c r="BB162" s="1">
        <v>161839000000000</v>
      </c>
      <c r="BC162" s="1" t="s">
        <v>125</v>
      </c>
      <c r="BE162" s="4">
        <v>141.61000000000001</v>
      </c>
      <c r="BF162" s="1">
        <v>1.61839E+17</v>
      </c>
      <c r="BG162" s="1" t="s">
        <v>125</v>
      </c>
    </row>
    <row r="163" spans="1:59" x14ac:dyDescent="0.55000000000000004">
      <c r="A163" s="20">
        <v>1.62</v>
      </c>
      <c r="B163" s="1">
        <v>162</v>
      </c>
      <c r="C163" s="1" t="s">
        <v>131</v>
      </c>
      <c r="E163" s="4">
        <v>11.62</v>
      </c>
      <c r="F163" s="21">
        <v>10.558</v>
      </c>
      <c r="G163" s="1" t="s">
        <v>129</v>
      </c>
      <c r="I163" s="20">
        <v>21.62</v>
      </c>
      <c r="J163" s="1">
        <v>10.558</v>
      </c>
      <c r="K163" s="1" t="s">
        <v>134</v>
      </c>
      <c r="M163" s="20">
        <v>31.62</v>
      </c>
      <c r="N163" s="1">
        <v>4.7259999999999902</v>
      </c>
      <c r="O163" s="1" t="s">
        <v>135</v>
      </c>
      <c r="Q163" s="20">
        <v>41.62</v>
      </c>
      <c r="R163" s="1">
        <v>1.972</v>
      </c>
      <c r="S163" s="1" t="s">
        <v>137</v>
      </c>
      <c r="U163" s="20">
        <v>51.62</v>
      </c>
      <c r="V163" s="1">
        <v>10.7259999999999</v>
      </c>
      <c r="W163" s="1" t="s">
        <v>137</v>
      </c>
      <c r="Y163" s="20">
        <v>61.62</v>
      </c>
      <c r="Z163" s="1">
        <v>84.270000000000095</v>
      </c>
      <c r="AA163" s="1" t="s">
        <v>137</v>
      </c>
      <c r="AC163" s="20">
        <v>71.62</v>
      </c>
      <c r="AD163" s="1">
        <v>2.4579999999999802</v>
      </c>
      <c r="AE163" s="1" t="s">
        <v>125</v>
      </c>
      <c r="AG163" s="20">
        <v>81.62</v>
      </c>
      <c r="AH163" s="1">
        <v>24.58</v>
      </c>
      <c r="AI163" s="1" t="s">
        <v>125</v>
      </c>
      <c r="AK163" s="20">
        <v>91.62</v>
      </c>
      <c r="AL163" s="1">
        <v>245.80000000000101</v>
      </c>
      <c r="AM163" s="1" t="s">
        <v>125</v>
      </c>
      <c r="AO163" s="4">
        <v>101.62</v>
      </c>
      <c r="AP163" s="1">
        <v>162838</v>
      </c>
      <c r="AQ163" s="1" t="s">
        <v>125</v>
      </c>
      <c r="AS163" s="4">
        <v>111.62</v>
      </c>
      <c r="AT163" s="1">
        <v>162838000</v>
      </c>
      <c r="AU163" s="1" t="s">
        <v>125</v>
      </c>
      <c r="AW163" s="4">
        <v>121.62</v>
      </c>
      <c r="AX163" s="1">
        <v>162838000000</v>
      </c>
      <c r="AY163" s="1" t="s">
        <v>125</v>
      </c>
      <c r="BA163" s="4">
        <v>131.62</v>
      </c>
      <c r="BB163" s="1">
        <v>162838000000000</v>
      </c>
      <c r="BC163" s="1" t="s">
        <v>125</v>
      </c>
      <c r="BE163" s="4">
        <v>141.62</v>
      </c>
      <c r="BF163" s="1">
        <v>1.62838E+17</v>
      </c>
      <c r="BG163" s="1" t="s">
        <v>125</v>
      </c>
    </row>
    <row r="164" spans="1:59" x14ac:dyDescent="0.55000000000000004">
      <c r="A164" s="20">
        <v>1.63</v>
      </c>
      <c r="B164" s="1">
        <v>163</v>
      </c>
      <c r="C164" s="1" t="s">
        <v>131</v>
      </c>
      <c r="E164" s="4">
        <v>11.63</v>
      </c>
      <c r="F164" s="21">
        <v>10.617000000000001</v>
      </c>
      <c r="G164" s="1" t="s">
        <v>129</v>
      </c>
      <c r="I164" s="20">
        <v>21.63</v>
      </c>
      <c r="J164" s="1">
        <v>10.617000000000001</v>
      </c>
      <c r="K164" s="1" t="s">
        <v>134</v>
      </c>
      <c r="M164" s="20">
        <v>31.63</v>
      </c>
      <c r="N164" s="1">
        <v>4.7489999999999899</v>
      </c>
      <c r="O164" s="1" t="s">
        <v>135</v>
      </c>
      <c r="Q164" s="20">
        <v>41.63</v>
      </c>
      <c r="R164" s="1">
        <v>1.978</v>
      </c>
      <c r="S164" s="1" t="s">
        <v>137</v>
      </c>
      <c r="U164" s="20">
        <v>51.63</v>
      </c>
      <c r="V164" s="1">
        <v>10.748999999999899</v>
      </c>
      <c r="W164" s="1" t="s">
        <v>137</v>
      </c>
      <c r="Y164" s="20">
        <v>61.63</v>
      </c>
      <c r="Z164" s="1">
        <v>84.605000000000103</v>
      </c>
      <c r="AA164" s="1" t="s">
        <v>137</v>
      </c>
      <c r="AC164" s="20">
        <v>71.63</v>
      </c>
      <c r="AD164" s="1">
        <v>2.4669999999999801</v>
      </c>
      <c r="AE164" s="1" t="s">
        <v>125</v>
      </c>
      <c r="AG164" s="20">
        <v>81.63</v>
      </c>
      <c r="AH164" s="1">
        <v>24.67</v>
      </c>
      <c r="AI164" s="1" t="s">
        <v>125</v>
      </c>
      <c r="AK164" s="20">
        <v>91.63</v>
      </c>
      <c r="AL164" s="1">
        <v>246.70000000000101</v>
      </c>
      <c r="AM164" s="1" t="s">
        <v>125</v>
      </c>
      <c r="AO164" s="4">
        <v>101.63</v>
      </c>
      <c r="AP164" s="1">
        <v>163837</v>
      </c>
      <c r="AQ164" s="1" t="s">
        <v>125</v>
      </c>
      <c r="AS164" s="4">
        <v>111.63</v>
      </c>
      <c r="AT164" s="1">
        <v>163837000</v>
      </c>
      <c r="AU164" s="1" t="s">
        <v>125</v>
      </c>
      <c r="AW164" s="4">
        <v>121.63</v>
      </c>
      <c r="AX164" s="1">
        <v>163837000000</v>
      </c>
      <c r="AY164" s="1" t="s">
        <v>125</v>
      </c>
      <c r="BA164" s="4">
        <v>131.63</v>
      </c>
      <c r="BB164" s="1">
        <v>163837000000000</v>
      </c>
      <c r="BC164" s="1" t="s">
        <v>125</v>
      </c>
      <c r="BE164" s="4">
        <v>141.63</v>
      </c>
      <c r="BF164" s="1">
        <v>1.63837E+17</v>
      </c>
      <c r="BG164" s="1" t="s">
        <v>125</v>
      </c>
    </row>
    <row r="165" spans="1:59" x14ac:dyDescent="0.55000000000000004">
      <c r="A165" s="20">
        <v>1.64</v>
      </c>
      <c r="B165" s="1">
        <v>164</v>
      </c>
      <c r="C165" s="1" t="s">
        <v>131</v>
      </c>
      <c r="E165" s="4">
        <v>11.64</v>
      </c>
      <c r="F165" s="21">
        <v>10.676</v>
      </c>
      <c r="G165" s="1" t="s">
        <v>129</v>
      </c>
      <c r="I165" s="20">
        <v>21.64</v>
      </c>
      <c r="J165" s="1">
        <v>10.676</v>
      </c>
      <c r="K165" s="1" t="s">
        <v>134</v>
      </c>
      <c r="M165" s="20">
        <v>31.64</v>
      </c>
      <c r="N165" s="1">
        <v>4.7719999999999896</v>
      </c>
      <c r="O165" s="1" t="s">
        <v>135</v>
      </c>
      <c r="Q165" s="20">
        <v>41.64</v>
      </c>
      <c r="R165" s="1">
        <v>1.984</v>
      </c>
      <c r="S165" s="1" t="s">
        <v>137</v>
      </c>
      <c r="U165" s="20">
        <v>51.64</v>
      </c>
      <c r="V165" s="1">
        <v>10.772</v>
      </c>
      <c r="W165" s="1" t="s">
        <v>137</v>
      </c>
      <c r="Y165" s="20">
        <v>61.64</v>
      </c>
      <c r="Z165" s="1">
        <v>84.940000000000097</v>
      </c>
      <c r="AA165" s="1" t="s">
        <v>137</v>
      </c>
      <c r="AC165" s="20">
        <v>71.64</v>
      </c>
      <c r="AD165" s="1">
        <v>2.47599999999998</v>
      </c>
      <c r="AE165" s="1" t="s">
        <v>125</v>
      </c>
      <c r="AG165" s="20">
        <v>81.64</v>
      </c>
      <c r="AH165" s="1">
        <v>24.76</v>
      </c>
      <c r="AI165" s="1" t="s">
        <v>125</v>
      </c>
      <c r="AK165" s="20">
        <v>91.64</v>
      </c>
      <c r="AL165" s="1">
        <v>247.60000000000099</v>
      </c>
      <c r="AM165" s="1" t="s">
        <v>125</v>
      </c>
      <c r="AO165" s="4">
        <v>101.64</v>
      </c>
      <c r="AP165" s="1">
        <v>164836</v>
      </c>
      <c r="AQ165" s="1" t="s">
        <v>125</v>
      </c>
      <c r="AS165" s="4">
        <v>111.64</v>
      </c>
      <c r="AT165" s="1">
        <v>164836000</v>
      </c>
      <c r="AU165" s="1" t="s">
        <v>125</v>
      </c>
      <c r="AW165" s="4">
        <v>121.64</v>
      </c>
      <c r="AX165" s="1">
        <v>164836000000</v>
      </c>
      <c r="AY165" s="1" t="s">
        <v>125</v>
      </c>
      <c r="BA165" s="4">
        <v>131.63999999999999</v>
      </c>
      <c r="BB165" s="1">
        <v>164836000000000</v>
      </c>
      <c r="BC165" s="1" t="s">
        <v>125</v>
      </c>
      <c r="BE165" s="4">
        <v>141.63999999999999</v>
      </c>
      <c r="BF165" s="1">
        <v>1.64836E+17</v>
      </c>
      <c r="BG165" s="1" t="s">
        <v>125</v>
      </c>
    </row>
    <row r="166" spans="1:59" x14ac:dyDescent="0.55000000000000004">
      <c r="A166" s="20">
        <v>1.65</v>
      </c>
      <c r="B166" s="1">
        <v>165</v>
      </c>
      <c r="C166" s="1" t="s">
        <v>131</v>
      </c>
      <c r="E166" s="4">
        <v>11.65</v>
      </c>
      <c r="F166" s="21">
        <v>10.734999999999999</v>
      </c>
      <c r="G166" s="1" t="s">
        <v>129</v>
      </c>
      <c r="I166" s="20">
        <v>21.65</v>
      </c>
      <c r="J166" s="1">
        <v>10.734999999999999</v>
      </c>
      <c r="K166" s="1" t="s">
        <v>134</v>
      </c>
      <c r="M166" s="20">
        <v>31.65</v>
      </c>
      <c r="N166" s="1">
        <v>4.7949999999999804</v>
      </c>
      <c r="O166" s="1" t="s">
        <v>135</v>
      </c>
      <c r="Q166" s="20">
        <v>41.65</v>
      </c>
      <c r="R166" s="1">
        <v>1.99</v>
      </c>
      <c r="S166" s="1" t="s">
        <v>137</v>
      </c>
      <c r="U166" s="20">
        <v>51.65</v>
      </c>
      <c r="V166" s="1">
        <v>10.795</v>
      </c>
      <c r="W166" s="1" t="s">
        <v>137</v>
      </c>
      <c r="Y166" s="20">
        <v>61.65</v>
      </c>
      <c r="Z166" s="1">
        <v>85.275000000000105</v>
      </c>
      <c r="AA166" s="1" t="s">
        <v>137</v>
      </c>
      <c r="AC166" s="20">
        <v>71.650000000000006</v>
      </c>
      <c r="AD166" s="1">
        <v>2.4849999999999799</v>
      </c>
      <c r="AE166" s="1" t="s">
        <v>125</v>
      </c>
      <c r="AG166" s="20">
        <v>81.650000000000006</v>
      </c>
      <c r="AH166" s="1">
        <v>24.85</v>
      </c>
      <c r="AI166" s="1" t="s">
        <v>125</v>
      </c>
      <c r="AK166" s="20">
        <v>91.65</v>
      </c>
      <c r="AL166" s="1">
        <v>248.50000000000099</v>
      </c>
      <c r="AM166" s="1" t="s">
        <v>125</v>
      </c>
      <c r="AO166" s="4">
        <v>101.65</v>
      </c>
      <c r="AP166" s="1">
        <v>165835</v>
      </c>
      <c r="AQ166" s="1" t="s">
        <v>125</v>
      </c>
      <c r="AS166" s="4">
        <v>111.65</v>
      </c>
      <c r="AT166" s="1">
        <v>165835000</v>
      </c>
      <c r="AU166" s="1" t="s">
        <v>125</v>
      </c>
      <c r="AW166" s="4">
        <v>121.65</v>
      </c>
      <c r="AX166" s="1">
        <v>165835000000</v>
      </c>
      <c r="AY166" s="1" t="s">
        <v>125</v>
      </c>
      <c r="BA166" s="4">
        <v>131.65</v>
      </c>
      <c r="BB166" s="1">
        <v>165835000000000</v>
      </c>
      <c r="BC166" s="1" t="s">
        <v>125</v>
      </c>
      <c r="BE166" s="4">
        <v>141.65</v>
      </c>
      <c r="BF166" s="1">
        <v>1.65835E+17</v>
      </c>
      <c r="BG166" s="1" t="s">
        <v>125</v>
      </c>
    </row>
    <row r="167" spans="1:59" x14ac:dyDescent="0.55000000000000004">
      <c r="A167" s="20">
        <v>1.66</v>
      </c>
      <c r="B167" s="1">
        <v>166</v>
      </c>
      <c r="C167" s="1" t="s">
        <v>131</v>
      </c>
      <c r="E167" s="4">
        <v>11.66</v>
      </c>
      <c r="F167" s="21">
        <v>10.794</v>
      </c>
      <c r="G167" s="1" t="s">
        <v>129</v>
      </c>
      <c r="I167" s="20">
        <v>21.66</v>
      </c>
      <c r="J167" s="1">
        <v>10.794</v>
      </c>
      <c r="K167" s="1" t="s">
        <v>134</v>
      </c>
      <c r="M167" s="20">
        <v>31.66</v>
      </c>
      <c r="N167" s="1">
        <v>4.8179999999999801</v>
      </c>
      <c r="O167" s="1" t="s">
        <v>135</v>
      </c>
      <c r="Q167" s="20">
        <v>41.66</v>
      </c>
      <c r="R167" s="1">
        <v>1.996</v>
      </c>
      <c r="S167" s="1" t="s">
        <v>137</v>
      </c>
      <c r="U167" s="20">
        <v>51.66</v>
      </c>
      <c r="V167" s="1">
        <v>10.8179999999999</v>
      </c>
      <c r="W167" s="1" t="s">
        <v>137</v>
      </c>
      <c r="Y167" s="20">
        <v>61.66</v>
      </c>
      <c r="Z167" s="1">
        <v>85.610000000000099</v>
      </c>
      <c r="AA167" s="1" t="s">
        <v>137</v>
      </c>
      <c r="AC167" s="20">
        <v>71.66</v>
      </c>
      <c r="AD167" s="1">
        <v>2.4939999999999798</v>
      </c>
      <c r="AE167" s="1" t="s">
        <v>125</v>
      </c>
      <c r="AG167" s="20">
        <v>81.66</v>
      </c>
      <c r="AH167" s="1">
        <v>24.94</v>
      </c>
      <c r="AI167" s="1" t="s">
        <v>125</v>
      </c>
      <c r="AK167" s="20">
        <v>91.66</v>
      </c>
      <c r="AL167" s="1">
        <v>249.400000000001</v>
      </c>
      <c r="AM167" s="1" t="s">
        <v>125</v>
      </c>
      <c r="AO167" s="4">
        <v>101.66</v>
      </c>
      <c r="AP167" s="1">
        <v>166834</v>
      </c>
      <c r="AQ167" s="1" t="s">
        <v>125</v>
      </c>
      <c r="AS167" s="4">
        <v>111.66</v>
      </c>
      <c r="AT167" s="1">
        <v>166834000</v>
      </c>
      <c r="AU167" s="1" t="s">
        <v>125</v>
      </c>
      <c r="AW167" s="4">
        <v>121.66</v>
      </c>
      <c r="AX167" s="1">
        <v>166834000000</v>
      </c>
      <c r="AY167" s="1" t="s">
        <v>125</v>
      </c>
      <c r="BA167" s="4">
        <v>131.66</v>
      </c>
      <c r="BB167" s="1">
        <v>166834000000000</v>
      </c>
      <c r="BC167" s="1" t="s">
        <v>125</v>
      </c>
      <c r="BE167" s="4">
        <v>141.66</v>
      </c>
      <c r="BF167" s="1">
        <v>1.66834E+17</v>
      </c>
      <c r="BG167" s="1" t="s">
        <v>125</v>
      </c>
    </row>
    <row r="168" spans="1:59" x14ac:dyDescent="0.55000000000000004">
      <c r="A168" s="20">
        <v>1.67</v>
      </c>
      <c r="B168" s="1">
        <v>167</v>
      </c>
      <c r="C168" s="1" t="s">
        <v>131</v>
      </c>
      <c r="E168" s="4">
        <v>11.67</v>
      </c>
      <c r="F168" s="21">
        <v>10.853</v>
      </c>
      <c r="G168" s="1" t="s">
        <v>129</v>
      </c>
      <c r="I168" s="20">
        <v>21.67</v>
      </c>
      <c r="J168" s="1">
        <v>10.853</v>
      </c>
      <c r="K168" s="1" t="s">
        <v>134</v>
      </c>
      <c r="M168" s="20">
        <v>31.67</v>
      </c>
      <c r="N168" s="1">
        <v>4.8409999999999904</v>
      </c>
      <c r="O168" s="1" t="s">
        <v>135</v>
      </c>
      <c r="Q168" s="20">
        <v>41.67</v>
      </c>
      <c r="R168" s="1">
        <v>2.0019999999999998</v>
      </c>
      <c r="S168" s="1" t="s">
        <v>137</v>
      </c>
      <c r="U168" s="20">
        <v>51.67</v>
      </c>
      <c r="V168" s="1">
        <v>10.8409999999999</v>
      </c>
      <c r="W168" s="1" t="s">
        <v>137</v>
      </c>
      <c r="Y168" s="20">
        <v>61.67</v>
      </c>
      <c r="Z168" s="1">
        <v>85.945000000000107</v>
      </c>
      <c r="AA168" s="1" t="s">
        <v>137</v>
      </c>
      <c r="AC168" s="20">
        <v>71.67</v>
      </c>
      <c r="AD168" s="1">
        <v>2.5029999999999801</v>
      </c>
      <c r="AE168" s="1" t="s">
        <v>125</v>
      </c>
      <c r="AG168" s="20">
        <v>81.67</v>
      </c>
      <c r="AH168" s="1">
        <v>25.03</v>
      </c>
      <c r="AI168" s="1" t="s">
        <v>125</v>
      </c>
      <c r="AK168" s="20">
        <v>91.67</v>
      </c>
      <c r="AL168" s="1">
        <v>250.30000000000101</v>
      </c>
      <c r="AM168" s="1" t="s">
        <v>125</v>
      </c>
      <c r="AO168" s="4">
        <v>101.67</v>
      </c>
      <c r="AP168" s="1">
        <v>167833</v>
      </c>
      <c r="AQ168" s="1" t="s">
        <v>125</v>
      </c>
      <c r="AS168" s="4">
        <v>111.67</v>
      </c>
      <c r="AT168" s="1">
        <v>167833000</v>
      </c>
      <c r="AU168" s="1" t="s">
        <v>125</v>
      </c>
      <c r="AW168" s="4">
        <v>121.67</v>
      </c>
      <c r="AX168" s="1">
        <v>167833000000</v>
      </c>
      <c r="AY168" s="1" t="s">
        <v>125</v>
      </c>
      <c r="BA168" s="4">
        <v>131.66999999999999</v>
      </c>
      <c r="BB168" s="1">
        <v>167833000000000</v>
      </c>
      <c r="BC168" s="1" t="s">
        <v>125</v>
      </c>
      <c r="BE168" s="4">
        <v>141.66999999999999</v>
      </c>
      <c r="BF168" s="1">
        <v>1.67833E+17</v>
      </c>
      <c r="BG168" s="1" t="s">
        <v>125</v>
      </c>
    </row>
    <row r="169" spans="1:59" x14ac:dyDescent="0.55000000000000004">
      <c r="A169" s="20">
        <v>1.68</v>
      </c>
      <c r="B169" s="1">
        <v>168</v>
      </c>
      <c r="C169" s="1" t="s">
        <v>131</v>
      </c>
      <c r="E169" s="4">
        <v>11.68</v>
      </c>
      <c r="F169" s="21">
        <v>10.912000000000001</v>
      </c>
      <c r="G169" s="1" t="s">
        <v>129</v>
      </c>
      <c r="I169" s="20">
        <v>21.68</v>
      </c>
      <c r="J169" s="1">
        <v>10.912000000000001</v>
      </c>
      <c r="K169" s="1" t="s">
        <v>134</v>
      </c>
      <c r="M169" s="20">
        <v>31.68</v>
      </c>
      <c r="N169" s="1">
        <v>4.8639999999999803</v>
      </c>
      <c r="O169" s="1" t="s">
        <v>135</v>
      </c>
      <c r="Q169" s="20">
        <v>41.68</v>
      </c>
      <c r="R169" s="1">
        <v>2.008</v>
      </c>
      <c r="S169" s="1" t="s">
        <v>137</v>
      </c>
      <c r="U169" s="20">
        <v>51.68</v>
      </c>
      <c r="V169" s="1">
        <v>10.864000000000001</v>
      </c>
      <c r="W169" s="1" t="s">
        <v>137</v>
      </c>
      <c r="Y169" s="20">
        <v>61.68</v>
      </c>
      <c r="Z169" s="1">
        <v>86.280000000000101</v>
      </c>
      <c r="AA169" s="1" t="s">
        <v>137</v>
      </c>
      <c r="AC169" s="20">
        <v>71.680000000000007</v>
      </c>
      <c r="AD169" s="1">
        <v>2.51199999999998</v>
      </c>
      <c r="AE169" s="1" t="s">
        <v>125</v>
      </c>
      <c r="AG169" s="20">
        <v>81.680000000000007</v>
      </c>
      <c r="AH169" s="1">
        <v>25.12</v>
      </c>
      <c r="AI169" s="1" t="s">
        <v>125</v>
      </c>
      <c r="AK169" s="20">
        <v>91.68</v>
      </c>
      <c r="AL169" s="1">
        <v>251.20000000000101</v>
      </c>
      <c r="AM169" s="1" t="s">
        <v>125</v>
      </c>
      <c r="AO169" s="4">
        <v>101.68</v>
      </c>
      <c r="AP169" s="1">
        <v>168832</v>
      </c>
      <c r="AQ169" s="1" t="s">
        <v>125</v>
      </c>
      <c r="AS169" s="4">
        <v>111.68</v>
      </c>
      <c r="AT169" s="1">
        <v>168832000</v>
      </c>
      <c r="AU169" s="1" t="s">
        <v>125</v>
      </c>
      <c r="AW169" s="4">
        <v>121.68</v>
      </c>
      <c r="AX169" s="1">
        <v>168832000000</v>
      </c>
      <c r="AY169" s="1" t="s">
        <v>125</v>
      </c>
      <c r="BA169" s="4">
        <v>131.68</v>
      </c>
      <c r="BB169" s="1">
        <v>168832000000000</v>
      </c>
      <c r="BC169" s="1" t="s">
        <v>125</v>
      </c>
      <c r="BE169" s="4">
        <v>141.68</v>
      </c>
      <c r="BF169" s="1">
        <v>1.68832E+17</v>
      </c>
      <c r="BG169" s="1" t="s">
        <v>125</v>
      </c>
    </row>
    <row r="170" spans="1:59" x14ac:dyDescent="0.55000000000000004">
      <c r="A170" s="20">
        <v>1.69</v>
      </c>
      <c r="B170" s="1">
        <v>169</v>
      </c>
      <c r="C170" s="1" t="s">
        <v>131</v>
      </c>
      <c r="E170" s="4">
        <v>11.69</v>
      </c>
      <c r="F170" s="21">
        <v>10.971</v>
      </c>
      <c r="G170" s="1" t="s">
        <v>129</v>
      </c>
      <c r="I170" s="20">
        <v>21.69</v>
      </c>
      <c r="J170" s="1">
        <v>10.971</v>
      </c>
      <c r="K170" s="1" t="s">
        <v>134</v>
      </c>
      <c r="M170" s="20">
        <v>31.69</v>
      </c>
      <c r="N170" s="1">
        <v>4.88699999999998</v>
      </c>
      <c r="O170" s="1" t="s">
        <v>135</v>
      </c>
      <c r="Q170" s="20">
        <v>41.69</v>
      </c>
      <c r="R170" s="1">
        <v>2.0139999999999998</v>
      </c>
      <c r="S170" s="1" t="s">
        <v>137</v>
      </c>
      <c r="U170" s="20">
        <v>51.69</v>
      </c>
      <c r="V170" s="1">
        <v>10.887</v>
      </c>
      <c r="W170" s="1" t="s">
        <v>137</v>
      </c>
      <c r="Y170" s="20">
        <v>61.69</v>
      </c>
      <c r="Z170" s="1">
        <v>86.615000000000094</v>
      </c>
      <c r="AA170" s="1" t="s">
        <v>137</v>
      </c>
      <c r="AC170" s="20">
        <v>71.69</v>
      </c>
      <c r="AD170" s="1">
        <v>2.5209999999999799</v>
      </c>
      <c r="AE170" s="1" t="s">
        <v>125</v>
      </c>
      <c r="AG170" s="20">
        <v>81.69</v>
      </c>
      <c r="AH170" s="1">
        <v>25.21</v>
      </c>
      <c r="AI170" s="1" t="s">
        <v>125</v>
      </c>
      <c r="AK170" s="20">
        <v>91.69</v>
      </c>
      <c r="AL170" s="1">
        <v>252.10000000000099</v>
      </c>
      <c r="AM170" s="1" t="s">
        <v>125</v>
      </c>
      <c r="AO170" s="4">
        <v>101.69</v>
      </c>
      <c r="AP170" s="1">
        <v>169831</v>
      </c>
      <c r="AQ170" s="1" t="s">
        <v>125</v>
      </c>
      <c r="AS170" s="4">
        <v>111.69</v>
      </c>
      <c r="AT170" s="1">
        <v>169831000</v>
      </c>
      <c r="AU170" s="1" t="s">
        <v>125</v>
      </c>
      <c r="AW170" s="4">
        <v>121.69</v>
      </c>
      <c r="AX170" s="1">
        <v>169831000000</v>
      </c>
      <c r="AY170" s="1" t="s">
        <v>125</v>
      </c>
      <c r="BA170" s="4">
        <v>131.69</v>
      </c>
      <c r="BB170" s="1">
        <v>169831000000000</v>
      </c>
      <c r="BC170" s="1" t="s">
        <v>125</v>
      </c>
      <c r="BE170" s="4">
        <v>141.69</v>
      </c>
      <c r="BF170" s="1">
        <v>1.69831E+17</v>
      </c>
      <c r="BG170" s="1" t="s">
        <v>125</v>
      </c>
    </row>
    <row r="171" spans="1:59" x14ac:dyDescent="0.55000000000000004">
      <c r="A171" s="20">
        <v>1.7</v>
      </c>
      <c r="B171" s="1">
        <v>170</v>
      </c>
      <c r="C171" s="1" t="s">
        <v>131</v>
      </c>
      <c r="E171" s="4">
        <v>11.7</v>
      </c>
      <c r="F171" s="21">
        <v>11.03</v>
      </c>
      <c r="G171" s="1" t="s">
        <v>129</v>
      </c>
      <c r="I171" s="20">
        <v>21.7</v>
      </c>
      <c r="J171" s="1">
        <v>11.03</v>
      </c>
      <c r="K171" s="1" t="s">
        <v>134</v>
      </c>
      <c r="M171" s="20">
        <v>31.7</v>
      </c>
      <c r="N171" s="1">
        <v>4.9099999999999797</v>
      </c>
      <c r="O171" s="1" t="s">
        <v>135</v>
      </c>
      <c r="Q171" s="20">
        <v>41.7</v>
      </c>
      <c r="R171" s="1">
        <v>2.02</v>
      </c>
      <c r="S171" s="1" t="s">
        <v>137</v>
      </c>
      <c r="U171" s="20">
        <v>51.7</v>
      </c>
      <c r="V171" s="1">
        <v>10.91</v>
      </c>
      <c r="W171" s="1" t="s">
        <v>137</v>
      </c>
      <c r="Y171" s="20">
        <v>61.7</v>
      </c>
      <c r="Z171" s="1">
        <v>86.950000000000102</v>
      </c>
      <c r="AA171" s="1" t="s">
        <v>137</v>
      </c>
      <c r="AC171" s="20">
        <v>71.7</v>
      </c>
      <c r="AD171" s="1">
        <v>2.5299999999999798</v>
      </c>
      <c r="AE171" s="1" t="s">
        <v>125</v>
      </c>
      <c r="AG171" s="20">
        <v>81.7</v>
      </c>
      <c r="AH171" s="1">
        <v>25.3</v>
      </c>
      <c r="AI171" s="1" t="s">
        <v>125</v>
      </c>
      <c r="AK171" s="20">
        <v>91.7</v>
      </c>
      <c r="AL171" s="1">
        <v>253.00000000000099</v>
      </c>
      <c r="AM171" s="1" t="s">
        <v>125</v>
      </c>
      <c r="AO171" s="4">
        <v>101.7</v>
      </c>
      <c r="AP171" s="1">
        <v>170830</v>
      </c>
      <c r="AQ171" s="1" t="s">
        <v>125</v>
      </c>
      <c r="AS171" s="4">
        <v>111.7</v>
      </c>
      <c r="AT171" s="1">
        <v>170830000</v>
      </c>
      <c r="AU171" s="1" t="s">
        <v>125</v>
      </c>
      <c r="AW171" s="4">
        <v>121.7</v>
      </c>
      <c r="AX171" s="1">
        <v>170830000000</v>
      </c>
      <c r="AY171" s="1" t="s">
        <v>125</v>
      </c>
      <c r="BA171" s="4">
        <v>131.69999999999999</v>
      </c>
      <c r="BB171" s="1">
        <v>170830000000000</v>
      </c>
      <c r="BC171" s="1" t="s">
        <v>125</v>
      </c>
      <c r="BE171" s="4">
        <v>141.69999999999999</v>
      </c>
      <c r="BF171" s="1">
        <v>1.7083E+17</v>
      </c>
      <c r="BG171" s="1" t="s">
        <v>125</v>
      </c>
    </row>
    <row r="172" spans="1:59" x14ac:dyDescent="0.55000000000000004">
      <c r="A172" s="20">
        <v>1.71</v>
      </c>
      <c r="B172" s="1">
        <v>171</v>
      </c>
      <c r="C172" s="1" t="s">
        <v>131</v>
      </c>
      <c r="E172" s="4">
        <v>11.71</v>
      </c>
      <c r="F172" s="21">
        <v>11.089</v>
      </c>
      <c r="G172" s="1" t="s">
        <v>129</v>
      </c>
      <c r="I172" s="20">
        <v>21.71</v>
      </c>
      <c r="J172" s="1">
        <v>11.089</v>
      </c>
      <c r="K172" s="1" t="s">
        <v>134</v>
      </c>
      <c r="M172" s="20">
        <v>31.71</v>
      </c>
      <c r="N172" s="1">
        <v>4.9329999999999803</v>
      </c>
      <c r="O172" s="1" t="s">
        <v>135</v>
      </c>
      <c r="Q172" s="20">
        <v>41.71</v>
      </c>
      <c r="R172" s="1">
        <v>2.0259999999999998</v>
      </c>
      <c r="S172" s="1" t="s">
        <v>137</v>
      </c>
      <c r="U172" s="20">
        <v>51.71</v>
      </c>
      <c r="V172" s="1">
        <v>10.933</v>
      </c>
      <c r="W172" s="1" t="s">
        <v>137</v>
      </c>
      <c r="Y172" s="20">
        <v>61.71</v>
      </c>
      <c r="Z172" s="1">
        <v>87.285000000000096</v>
      </c>
      <c r="AA172" s="1" t="s">
        <v>137</v>
      </c>
      <c r="AC172" s="20">
        <v>71.709999999999994</v>
      </c>
      <c r="AD172" s="1">
        <v>2.5389999999999802</v>
      </c>
      <c r="AE172" s="1" t="s">
        <v>125</v>
      </c>
      <c r="AG172" s="20">
        <v>81.709999999999994</v>
      </c>
      <c r="AH172" s="1">
        <v>25.39</v>
      </c>
      <c r="AI172" s="1" t="s">
        <v>125</v>
      </c>
      <c r="AK172" s="20">
        <v>91.71</v>
      </c>
      <c r="AL172" s="1">
        <v>253.900000000001</v>
      </c>
      <c r="AM172" s="1" t="s">
        <v>125</v>
      </c>
      <c r="AO172" s="4">
        <v>101.71</v>
      </c>
      <c r="AP172" s="1">
        <v>171829</v>
      </c>
      <c r="AQ172" s="1" t="s">
        <v>125</v>
      </c>
      <c r="AS172" s="4">
        <v>111.71</v>
      </c>
      <c r="AT172" s="1">
        <v>171829000</v>
      </c>
      <c r="AU172" s="1" t="s">
        <v>125</v>
      </c>
      <c r="AW172" s="4">
        <v>121.71</v>
      </c>
      <c r="AX172" s="1">
        <v>171829000000</v>
      </c>
      <c r="AY172" s="1" t="s">
        <v>125</v>
      </c>
      <c r="BA172" s="4">
        <v>131.71</v>
      </c>
      <c r="BB172" s="1">
        <v>171829000000000</v>
      </c>
      <c r="BC172" s="1" t="s">
        <v>125</v>
      </c>
      <c r="BE172" s="4">
        <v>141.71</v>
      </c>
      <c r="BF172" s="1">
        <v>1.71829E+17</v>
      </c>
      <c r="BG172" s="1" t="s">
        <v>125</v>
      </c>
    </row>
    <row r="173" spans="1:59" x14ac:dyDescent="0.55000000000000004">
      <c r="A173" s="20">
        <v>1.72</v>
      </c>
      <c r="B173" s="1">
        <v>172</v>
      </c>
      <c r="C173" s="1" t="s">
        <v>131</v>
      </c>
      <c r="E173" s="4">
        <v>11.72</v>
      </c>
      <c r="F173" s="21">
        <v>11.148</v>
      </c>
      <c r="G173" s="1" t="s">
        <v>129</v>
      </c>
      <c r="I173" s="20">
        <v>21.72</v>
      </c>
      <c r="J173" s="1">
        <v>11.148</v>
      </c>
      <c r="K173" s="1" t="s">
        <v>134</v>
      </c>
      <c r="M173" s="20">
        <v>31.72</v>
      </c>
      <c r="N173" s="1">
        <v>4.95599999999998</v>
      </c>
      <c r="O173" s="1" t="s">
        <v>135</v>
      </c>
      <c r="Q173" s="20">
        <v>41.72</v>
      </c>
      <c r="R173" s="1">
        <v>2.032</v>
      </c>
      <c r="S173" s="1" t="s">
        <v>137</v>
      </c>
      <c r="U173" s="20">
        <v>51.72</v>
      </c>
      <c r="V173" s="1">
        <v>10.9559999999999</v>
      </c>
      <c r="W173" s="1" t="s">
        <v>137</v>
      </c>
      <c r="Y173" s="20">
        <v>61.72</v>
      </c>
      <c r="Z173" s="1">
        <v>87.620000000000104</v>
      </c>
      <c r="AA173" s="1" t="s">
        <v>137</v>
      </c>
      <c r="AC173" s="20">
        <v>71.72</v>
      </c>
      <c r="AD173" s="1">
        <v>2.5479999999999801</v>
      </c>
      <c r="AE173" s="1" t="s">
        <v>125</v>
      </c>
      <c r="AG173" s="20">
        <v>81.72</v>
      </c>
      <c r="AH173" s="1">
        <v>25.48</v>
      </c>
      <c r="AI173" s="1" t="s">
        <v>125</v>
      </c>
      <c r="AK173" s="20">
        <v>91.72</v>
      </c>
      <c r="AL173" s="1">
        <v>254.80000000000101</v>
      </c>
      <c r="AM173" s="1" t="s">
        <v>125</v>
      </c>
      <c r="AO173" s="4">
        <v>101.72</v>
      </c>
      <c r="AP173" s="1">
        <v>172828</v>
      </c>
      <c r="AQ173" s="1" t="s">
        <v>125</v>
      </c>
      <c r="AS173" s="4">
        <v>111.72</v>
      </c>
      <c r="AT173" s="1">
        <v>172828000</v>
      </c>
      <c r="AU173" s="1" t="s">
        <v>125</v>
      </c>
      <c r="AW173" s="4">
        <v>121.72</v>
      </c>
      <c r="AX173" s="1">
        <v>172828000000</v>
      </c>
      <c r="AY173" s="1" t="s">
        <v>125</v>
      </c>
      <c r="BA173" s="4">
        <v>131.72</v>
      </c>
      <c r="BB173" s="1">
        <v>172828000000000</v>
      </c>
      <c r="BC173" s="1" t="s">
        <v>125</v>
      </c>
      <c r="BE173" s="4">
        <v>141.72</v>
      </c>
      <c r="BF173" s="1">
        <v>1.72828E+17</v>
      </c>
      <c r="BG173" s="1" t="s">
        <v>125</v>
      </c>
    </row>
    <row r="174" spans="1:59" x14ac:dyDescent="0.55000000000000004">
      <c r="A174" s="20">
        <v>1.73</v>
      </c>
      <c r="B174" s="1">
        <v>173</v>
      </c>
      <c r="C174" s="1" t="s">
        <v>131</v>
      </c>
      <c r="E174" s="4">
        <v>11.73</v>
      </c>
      <c r="F174" s="21">
        <v>11.207000000000001</v>
      </c>
      <c r="G174" s="1" t="s">
        <v>129</v>
      </c>
      <c r="I174" s="20">
        <v>21.73</v>
      </c>
      <c r="J174" s="1">
        <v>11.207000000000001</v>
      </c>
      <c r="K174" s="1" t="s">
        <v>134</v>
      </c>
      <c r="M174" s="20">
        <v>31.73</v>
      </c>
      <c r="N174" s="1">
        <v>4.9789999999999797</v>
      </c>
      <c r="O174" s="1" t="s">
        <v>135</v>
      </c>
      <c r="Q174" s="20">
        <v>41.73</v>
      </c>
      <c r="R174" s="1">
        <v>2.0379999999999998</v>
      </c>
      <c r="S174" s="1" t="s">
        <v>137</v>
      </c>
      <c r="U174" s="20">
        <v>51.73</v>
      </c>
      <c r="V174" s="1">
        <v>10.9789999999999</v>
      </c>
      <c r="W174" s="1" t="s">
        <v>137</v>
      </c>
      <c r="Y174" s="20">
        <v>61.73</v>
      </c>
      <c r="Z174" s="1">
        <v>87.955000000000098</v>
      </c>
      <c r="AA174" s="1" t="s">
        <v>137</v>
      </c>
      <c r="AC174" s="20">
        <v>71.73</v>
      </c>
      <c r="AD174" s="1">
        <v>2.55699999999998</v>
      </c>
      <c r="AE174" s="1" t="s">
        <v>125</v>
      </c>
      <c r="AG174" s="20">
        <v>81.73</v>
      </c>
      <c r="AH174" s="1">
        <v>25.57</v>
      </c>
      <c r="AI174" s="1" t="s">
        <v>125</v>
      </c>
      <c r="AK174" s="20">
        <v>91.73</v>
      </c>
      <c r="AL174" s="1">
        <v>255.70000000000101</v>
      </c>
      <c r="AM174" s="1" t="s">
        <v>125</v>
      </c>
      <c r="AO174" s="4">
        <v>101.73</v>
      </c>
      <c r="AP174" s="1">
        <v>173827</v>
      </c>
      <c r="AQ174" s="1" t="s">
        <v>125</v>
      </c>
      <c r="AS174" s="4">
        <v>111.73</v>
      </c>
      <c r="AT174" s="1">
        <v>173827000</v>
      </c>
      <c r="AU174" s="1" t="s">
        <v>125</v>
      </c>
      <c r="AW174" s="4">
        <v>121.73</v>
      </c>
      <c r="AX174" s="1">
        <v>173827000000</v>
      </c>
      <c r="AY174" s="1" t="s">
        <v>125</v>
      </c>
      <c r="BA174" s="4">
        <v>131.72999999999999</v>
      </c>
      <c r="BB174" s="1">
        <v>173827000000000</v>
      </c>
      <c r="BC174" s="1" t="s">
        <v>125</v>
      </c>
      <c r="BE174" s="4">
        <v>141.72999999999999</v>
      </c>
      <c r="BF174" s="1">
        <v>1.73827E+17</v>
      </c>
      <c r="BG174" s="1" t="s">
        <v>125</v>
      </c>
    </row>
    <row r="175" spans="1:59" x14ac:dyDescent="0.55000000000000004">
      <c r="A175" s="20">
        <v>1.74</v>
      </c>
      <c r="B175" s="1">
        <v>174</v>
      </c>
      <c r="C175" s="1" t="s">
        <v>131</v>
      </c>
      <c r="E175" s="4">
        <v>11.74</v>
      </c>
      <c r="F175" s="21">
        <v>11.266</v>
      </c>
      <c r="G175" s="1" t="s">
        <v>129</v>
      </c>
      <c r="I175" s="20">
        <v>21.74</v>
      </c>
      <c r="J175" s="1">
        <v>11.266</v>
      </c>
      <c r="K175" s="1" t="s">
        <v>134</v>
      </c>
      <c r="M175" s="20">
        <v>31.74</v>
      </c>
      <c r="N175" s="1">
        <v>5.0019999999999802</v>
      </c>
      <c r="O175" s="1" t="s">
        <v>135</v>
      </c>
      <c r="Q175" s="20">
        <v>41.74</v>
      </c>
      <c r="R175" s="1">
        <v>2.044</v>
      </c>
      <c r="S175" s="1" t="s">
        <v>137</v>
      </c>
      <c r="U175" s="20">
        <v>51.74</v>
      </c>
      <c r="V175" s="1">
        <v>11.001999999999899</v>
      </c>
      <c r="W175" s="1" t="s">
        <v>137</v>
      </c>
      <c r="Y175" s="20">
        <v>61.74</v>
      </c>
      <c r="Z175" s="1">
        <v>88.290000000000106</v>
      </c>
      <c r="AA175" s="1" t="s">
        <v>137</v>
      </c>
      <c r="AC175" s="20">
        <v>71.739999999999995</v>
      </c>
      <c r="AD175" s="1">
        <v>2.5659999999999799</v>
      </c>
      <c r="AE175" s="1" t="s">
        <v>125</v>
      </c>
      <c r="AG175" s="20">
        <v>81.739999999999995</v>
      </c>
      <c r="AH175" s="1">
        <v>25.66</v>
      </c>
      <c r="AI175" s="1" t="s">
        <v>125</v>
      </c>
      <c r="AK175" s="20">
        <v>91.74</v>
      </c>
      <c r="AL175" s="1">
        <v>256.60000000000099</v>
      </c>
      <c r="AM175" s="1" t="s">
        <v>125</v>
      </c>
      <c r="AO175" s="4">
        <v>101.74</v>
      </c>
      <c r="AP175" s="1">
        <v>174826</v>
      </c>
      <c r="AQ175" s="1" t="s">
        <v>125</v>
      </c>
      <c r="AS175" s="4">
        <v>111.74</v>
      </c>
      <c r="AT175" s="1">
        <v>174826000</v>
      </c>
      <c r="AU175" s="1" t="s">
        <v>125</v>
      </c>
      <c r="AW175" s="4">
        <v>121.74</v>
      </c>
      <c r="AX175" s="1">
        <v>174826000000</v>
      </c>
      <c r="AY175" s="1" t="s">
        <v>125</v>
      </c>
      <c r="BA175" s="4">
        <v>131.74</v>
      </c>
      <c r="BB175" s="1">
        <v>174826000000000</v>
      </c>
      <c r="BC175" s="1" t="s">
        <v>125</v>
      </c>
      <c r="BE175" s="4">
        <v>141.74</v>
      </c>
      <c r="BF175" s="1">
        <v>1.74826E+17</v>
      </c>
      <c r="BG175" s="1" t="s">
        <v>125</v>
      </c>
    </row>
    <row r="176" spans="1:59" x14ac:dyDescent="0.55000000000000004">
      <c r="A176" s="20">
        <v>1.75</v>
      </c>
      <c r="B176" s="1">
        <v>175</v>
      </c>
      <c r="C176" s="1" t="s">
        <v>131</v>
      </c>
      <c r="E176" s="4">
        <v>11.75</v>
      </c>
      <c r="F176" s="21">
        <v>11.324999999999999</v>
      </c>
      <c r="G176" s="1" t="s">
        <v>129</v>
      </c>
      <c r="I176" s="20">
        <v>21.75</v>
      </c>
      <c r="J176" s="1">
        <v>11.324999999999999</v>
      </c>
      <c r="K176" s="1" t="s">
        <v>134</v>
      </c>
      <c r="M176" s="20">
        <v>31.75</v>
      </c>
      <c r="N176" s="1">
        <v>5.0249999999999799</v>
      </c>
      <c r="O176" s="1" t="s">
        <v>135</v>
      </c>
      <c r="Q176" s="20">
        <v>41.75</v>
      </c>
      <c r="R176" s="1">
        <v>2.0499999999999998</v>
      </c>
      <c r="S176" s="1" t="s">
        <v>137</v>
      </c>
      <c r="U176" s="20">
        <v>51.75</v>
      </c>
      <c r="V176" s="1">
        <v>11.024999999999901</v>
      </c>
      <c r="W176" s="1" t="s">
        <v>137</v>
      </c>
      <c r="Y176" s="20">
        <v>61.75</v>
      </c>
      <c r="Z176" s="1">
        <v>88.625000000000099</v>
      </c>
      <c r="AA176" s="1" t="s">
        <v>137</v>
      </c>
      <c r="AC176" s="20">
        <v>71.75</v>
      </c>
      <c r="AD176" s="1">
        <v>2.5749999999999802</v>
      </c>
      <c r="AE176" s="1" t="s">
        <v>125</v>
      </c>
      <c r="AG176" s="20">
        <v>81.75</v>
      </c>
      <c r="AH176" s="1">
        <v>25.75</v>
      </c>
      <c r="AI176" s="1" t="s">
        <v>125</v>
      </c>
      <c r="AK176" s="20">
        <v>91.75</v>
      </c>
      <c r="AL176" s="1">
        <v>257.50000000000102</v>
      </c>
      <c r="AM176" s="1" t="s">
        <v>125</v>
      </c>
      <c r="AO176" s="4">
        <v>101.75</v>
      </c>
      <c r="AP176" s="1">
        <v>175825</v>
      </c>
      <c r="AQ176" s="1" t="s">
        <v>125</v>
      </c>
      <c r="AS176" s="4">
        <v>111.75</v>
      </c>
      <c r="AT176" s="1">
        <v>175825000</v>
      </c>
      <c r="AU176" s="1" t="s">
        <v>125</v>
      </c>
      <c r="AW176" s="4">
        <v>121.75</v>
      </c>
      <c r="AX176" s="1">
        <v>175825000000</v>
      </c>
      <c r="AY176" s="1" t="s">
        <v>125</v>
      </c>
      <c r="BA176" s="4">
        <v>131.75</v>
      </c>
      <c r="BB176" s="1">
        <v>175825000000000</v>
      </c>
      <c r="BC176" s="1" t="s">
        <v>125</v>
      </c>
      <c r="BE176" s="4">
        <v>141.75</v>
      </c>
      <c r="BF176" s="1">
        <v>1.75825E+17</v>
      </c>
      <c r="BG176" s="1" t="s">
        <v>125</v>
      </c>
    </row>
    <row r="177" spans="1:59" x14ac:dyDescent="0.55000000000000004">
      <c r="A177" s="20">
        <v>1.76</v>
      </c>
      <c r="B177" s="1">
        <v>176</v>
      </c>
      <c r="C177" s="1" t="s">
        <v>131</v>
      </c>
      <c r="E177" s="4">
        <v>11.76</v>
      </c>
      <c r="F177" s="21">
        <v>11.384</v>
      </c>
      <c r="G177" s="1" t="s">
        <v>129</v>
      </c>
      <c r="I177" s="20">
        <v>21.76</v>
      </c>
      <c r="J177" s="1">
        <v>11.384</v>
      </c>
      <c r="K177" s="1" t="s">
        <v>134</v>
      </c>
      <c r="M177" s="20">
        <v>31.76</v>
      </c>
      <c r="N177" s="1">
        <v>5.0479999999999796</v>
      </c>
      <c r="O177" s="1" t="s">
        <v>135</v>
      </c>
      <c r="Q177" s="20">
        <v>41.76</v>
      </c>
      <c r="R177" s="1">
        <v>2.056</v>
      </c>
      <c r="S177" s="1" t="s">
        <v>137</v>
      </c>
      <c r="U177" s="20">
        <v>51.76</v>
      </c>
      <c r="V177" s="1">
        <v>11.047999999999901</v>
      </c>
      <c r="W177" s="1" t="s">
        <v>137</v>
      </c>
      <c r="Y177" s="20">
        <v>61.76</v>
      </c>
      <c r="Z177" s="1">
        <v>88.960000000000207</v>
      </c>
      <c r="AA177" s="1" t="s">
        <v>137</v>
      </c>
      <c r="AC177" s="20">
        <v>71.760000000000005</v>
      </c>
      <c r="AD177" s="1">
        <v>2.5839999999999801</v>
      </c>
      <c r="AE177" s="1" t="s">
        <v>125</v>
      </c>
      <c r="AG177" s="20">
        <v>81.760000000000005</v>
      </c>
      <c r="AH177" s="1">
        <v>25.84</v>
      </c>
      <c r="AI177" s="1" t="s">
        <v>125</v>
      </c>
      <c r="AK177" s="20">
        <v>91.76</v>
      </c>
      <c r="AL177" s="1">
        <v>258.400000000001</v>
      </c>
      <c r="AM177" s="1" t="s">
        <v>125</v>
      </c>
      <c r="AO177" s="4">
        <v>101.76</v>
      </c>
      <c r="AP177" s="1">
        <v>176824</v>
      </c>
      <c r="AQ177" s="1" t="s">
        <v>125</v>
      </c>
      <c r="AS177" s="4">
        <v>111.76</v>
      </c>
      <c r="AT177" s="1">
        <v>176824000</v>
      </c>
      <c r="AU177" s="1" t="s">
        <v>125</v>
      </c>
      <c r="AW177" s="4">
        <v>121.76</v>
      </c>
      <c r="AX177" s="1">
        <v>176824000000</v>
      </c>
      <c r="AY177" s="1" t="s">
        <v>125</v>
      </c>
      <c r="BA177" s="4">
        <v>131.76</v>
      </c>
      <c r="BB177" s="1">
        <v>176824000000000</v>
      </c>
      <c r="BC177" s="1" t="s">
        <v>125</v>
      </c>
      <c r="BE177" s="4">
        <v>141.76</v>
      </c>
      <c r="BF177" s="1">
        <v>1.76824E+17</v>
      </c>
      <c r="BG177" s="1" t="s">
        <v>125</v>
      </c>
    </row>
    <row r="178" spans="1:59" x14ac:dyDescent="0.55000000000000004">
      <c r="A178" s="20">
        <v>1.77</v>
      </c>
      <c r="B178" s="1">
        <v>177</v>
      </c>
      <c r="C178" s="1" t="s">
        <v>131</v>
      </c>
      <c r="E178" s="4">
        <v>11.77</v>
      </c>
      <c r="F178" s="21">
        <v>11.443</v>
      </c>
      <c r="G178" s="1" t="s">
        <v>129</v>
      </c>
      <c r="I178" s="20">
        <v>21.77</v>
      </c>
      <c r="J178" s="1">
        <v>11.443</v>
      </c>
      <c r="K178" s="1" t="s">
        <v>134</v>
      </c>
      <c r="M178" s="20">
        <v>31.77</v>
      </c>
      <c r="N178" s="1">
        <v>5.0709999999999802</v>
      </c>
      <c r="O178" s="1" t="s">
        <v>135</v>
      </c>
      <c r="Q178" s="20">
        <v>41.77</v>
      </c>
      <c r="R178" s="1">
        <v>2.0619999999999998</v>
      </c>
      <c r="S178" s="1" t="s">
        <v>137</v>
      </c>
      <c r="U178" s="20">
        <v>51.77</v>
      </c>
      <c r="V178" s="1">
        <v>11.0709999999999</v>
      </c>
      <c r="W178" s="1" t="s">
        <v>137</v>
      </c>
      <c r="Y178" s="20">
        <v>61.77</v>
      </c>
      <c r="Z178" s="1">
        <v>89.295000000000201</v>
      </c>
      <c r="AA178" s="1" t="s">
        <v>137</v>
      </c>
      <c r="AC178" s="20">
        <v>71.77</v>
      </c>
      <c r="AD178" s="1">
        <v>2.59299999999998</v>
      </c>
      <c r="AE178" s="1" t="s">
        <v>125</v>
      </c>
      <c r="AG178" s="20">
        <v>81.77</v>
      </c>
      <c r="AH178" s="1">
        <v>25.93</v>
      </c>
      <c r="AI178" s="1" t="s">
        <v>125</v>
      </c>
      <c r="AK178" s="20">
        <v>91.77</v>
      </c>
      <c r="AL178" s="1">
        <v>259.30000000000098</v>
      </c>
      <c r="AM178" s="1" t="s">
        <v>125</v>
      </c>
      <c r="AO178" s="4">
        <v>101.77</v>
      </c>
      <c r="AP178" s="1">
        <v>177823</v>
      </c>
      <c r="AQ178" s="1" t="s">
        <v>125</v>
      </c>
      <c r="AS178" s="4">
        <v>111.77</v>
      </c>
      <c r="AT178" s="1">
        <v>177823000</v>
      </c>
      <c r="AU178" s="1" t="s">
        <v>125</v>
      </c>
      <c r="AW178" s="4">
        <v>121.77</v>
      </c>
      <c r="AX178" s="1">
        <v>177823000000</v>
      </c>
      <c r="AY178" s="1" t="s">
        <v>125</v>
      </c>
      <c r="BA178" s="4">
        <v>131.77000000000001</v>
      </c>
      <c r="BB178" s="1">
        <v>177823000000000</v>
      </c>
      <c r="BC178" s="1" t="s">
        <v>125</v>
      </c>
      <c r="BE178" s="4">
        <v>141.77000000000001</v>
      </c>
      <c r="BF178" s="1">
        <v>1.77823E+17</v>
      </c>
      <c r="BG178" s="1" t="s">
        <v>125</v>
      </c>
    </row>
    <row r="179" spans="1:59" x14ac:dyDescent="0.55000000000000004">
      <c r="A179" s="20">
        <v>1.78</v>
      </c>
      <c r="B179" s="1">
        <v>178</v>
      </c>
      <c r="C179" s="1" t="s">
        <v>131</v>
      </c>
      <c r="E179" s="4">
        <v>11.78</v>
      </c>
      <c r="F179" s="21">
        <v>11.502000000000001</v>
      </c>
      <c r="G179" s="1" t="s">
        <v>129</v>
      </c>
      <c r="I179" s="20">
        <v>21.78</v>
      </c>
      <c r="J179" s="1">
        <v>11.502000000000001</v>
      </c>
      <c r="K179" s="1" t="s">
        <v>134</v>
      </c>
      <c r="M179" s="20">
        <v>31.78</v>
      </c>
      <c r="N179" s="1">
        <v>5.0939999999999799</v>
      </c>
      <c r="O179" s="1" t="s">
        <v>135</v>
      </c>
      <c r="Q179" s="20">
        <v>41.78</v>
      </c>
      <c r="R179" s="1">
        <v>2.0680000000000001</v>
      </c>
      <c r="S179" s="1" t="s">
        <v>137</v>
      </c>
      <c r="U179" s="20">
        <v>51.78</v>
      </c>
      <c r="V179" s="1">
        <v>11.0939999999999</v>
      </c>
      <c r="W179" s="1" t="s">
        <v>137</v>
      </c>
      <c r="Y179" s="20">
        <v>61.78</v>
      </c>
      <c r="Z179" s="1">
        <v>89.630000000000194</v>
      </c>
      <c r="AA179" s="1" t="s">
        <v>137</v>
      </c>
      <c r="AC179" s="20">
        <v>71.78</v>
      </c>
      <c r="AD179" s="1">
        <v>2.6019999999999799</v>
      </c>
      <c r="AE179" s="1" t="s">
        <v>125</v>
      </c>
      <c r="AG179" s="20">
        <v>81.78</v>
      </c>
      <c r="AH179" s="1">
        <v>26.02</v>
      </c>
      <c r="AI179" s="1" t="s">
        <v>125</v>
      </c>
      <c r="AK179" s="20">
        <v>91.78</v>
      </c>
      <c r="AL179" s="1">
        <v>260.20000000000101</v>
      </c>
      <c r="AM179" s="1" t="s">
        <v>125</v>
      </c>
      <c r="AO179" s="4">
        <v>101.78</v>
      </c>
      <c r="AP179" s="1">
        <v>178822</v>
      </c>
      <c r="AQ179" s="1" t="s">
        <v>125</v>
      </c>
      <c r="AS179" s="4">
        <v>111.78</v>
      </c>
      <c r="AT179" s="1">
        <v>178822000</v>
      </c>
      <c r="AU179" s="1" t="s">
        <v>125</v>
      </c>
      <c r="AW179" s="4">
        <v>121.78</v>
      </c>
      <c r="AX179" s="1">
        <v>178822000000</v>
      </c>
      <c r="AY179" s="1" t="s">
        <v>125</v>
      </c>
      <c r="BA179" s="4">
        <v>131.78</v>
      </c>
      <c r="BB179" s="1">
        <v>178822000000000</v>
      </c>
      <c r="BC179" s="1" t="s">
        <v>125</v>
      </c>
      <c r="BE179" s="4">
        <v>141.78</v>
      </c>
      <c r="BF179" s="1">
        <v>1.78822E+17</v>
      </c>
      <c r="BG179" s="1" t="s">
        <v>125</v>
      </c>
    </row>
    <row r="180" spans="1:59" x14ac:dyDescent="0.55000000000000004">
      <c r="A180" s="20">
        <v>1.79</v>
      </c>
      <c r="B180" s="1">
        <v>179</v>
      </c>
      <c r="C180" s="1" t="s">
        <v>131</v>
      </c>
      <c r="E180" s="4">
        <v>11.79</v>
      </c>
      <c r="F180" s="21">
        <v>11.561</v>
      </c>
      <c r="G180" s="1" t="s">
        <v>129</v>
      </c>
      <c r="I180" s="20">
        <v>21.79</v>
      </c>
      <c r="J180" s="1">
        <v>11.561</v>
      </c>
      <c r="K180" s="1" t="s">
        <v>134</v>
      </c>
      <c r="M180" s="20">
        <v>31.79</v>
      </c>
      <c r="N180" s="1">
        <v>5.1169999999999796</v>
      </c>
      <c r="O180" s="1" t="s">
        <v>135</v>
      </c>
      <c r="Q180" s="20">
        <v>41.79</v>
      </c>
      <c r="R180" s="1">
        <v>2.0739999999999998</v>
      </c>
      <c r="S180" s="1" t="s">
        <v>137</v>
      </c>
      <c r="U180" s="20">
        <v>51.79</v>
      </c>
      <c r="V180" s="1">
        <v>11.1169999999999</v>
      </c>
      <c r="W180" s="1" t="s">
        <v>137</v>
      </c>
      <c r="Y180" s="20">
        <v>61.79</v>
      </c>
      <c r="Z180" s="1">
        <v>89.965000000000202</v>
      </c>
      <c r="AA180" s="1" t="s">
        <v>137</v>
      </c>
      <c r="AC180" s="20">
        <v>71.790000000000006</v>
      </c>
      <c r="AD180" s="1">
        <v>2.6109999999999798</v>
      </c>
      <c r="AE180" s="1" t="s">
        <v>125</v>
      </c>
      <c r="AG180" s="20">
        <v>81.790000000000006</v>
      </c>
      <c r="AH180" s="1">
        <v>26.11</v>
      </c>
      <c r="AI180" s="1" t="s">
        <v>125</v>
      </c>
      <c r="AK180" s="20">
        <v>91.79</v>
      </c>
      <c r="AL180" s="1">
        <v>261.10000000000099</v>
      </c>
      <c r="AM180" s="1" t="s">
        <v>125</v>
      </c>
      <c r="AO180" s="4">
        <v>101.79</v>
      </c>
      <c r="AP180" s="1">
        <v>179821</v>
      </c>
      <c r="AQ180" s="1" t="s">
        <v>125</v>
      </c>
      <c r="AS180" s="4">
        <v>111.79</v>
      </c>
      <c r="AT180" s="1">
        <v>179821000</v>
      </c>
      <c r="AU180" s="1" t="s">
        <v>125</v>
      </c>
      <c r="AW180" s="4">
        <v>121.79</v>
      </c>
      <c r="AX180" s="1">
        <v>179821000000</v>
      </c>
      <c r="AY180" s="1" t="s">
        <v>125</v>
      </c>
      <c r="BA180" s="4">
        <v>131.79</v>
      </c>
      <c r="BB180" s="1">
        <v>179821000000000</v>
      </c>
      <c r="BC180" s="1" t="s">
        <v>125</v>
      </c>
      <c r="BE180" s="4">
        <v>141.79</v>
      </c>
      <c r="BF180" s="1">
        <v>1.79821E+17</v>
      </c>
      <c r="BG180" s="1" t="s">
        <v>125</v>
      </c>
    </row>
    <row r="181" spans="1:59" x14ac:dyDescent="0.55000000000000004">
      <c r="A181" s="20">
        <v>1.8</v>
      </c>
      <c r="B181" s="1">
        <v>180</v>
      </c>
      <c r="C181" s="1" t="s">
        <v>131</v>
      </c>
      <c r="E181" s="4">
        <v>11.8</v>
      </c>
      <c r="F181" s="21">
        <v>11.62</v>
      </c>
      <c r="G181" s="1" t="s">
        <v>129</v>
      </c>
      <c r="I181" s="20">
        <v>21.8</v>
      </c>
      <c r="J181" s="1">
        <v>11.62</v>
      </c>
      <c r="K181" s="1" t="s">
        <v>134</v>
      </c>
      <c r="M181" s="20">
        <v>31.8</v>
      </c>
      <c r="N181" s="1">
        <v>5.1399999999999801</v>
      </c>
      <c r="O181" s="1" t="s">
        <v>135</v>
      </c>
      <c r="Q181" s="20">
        <v>41.8</v>
      </c>
      <c r="R181" s="1">
        <v>2.08</v>
      </c>
      <c r="S181" s="1" t="s">
        <v>137</v>
      </c>
      <c r="U181" s="20">
        <v>51.8</v>
      </c>
      <c r="V181" s="1">
        <v>11.139999999999899</v>
      </c>
      <c r="W181" s="1" t="s">
        <v>137</v>
      </c>
      <c r="Y181" s="20">
        <v>61.8</v>
      </c>
      <c r="Z181" s="1">
        <v>90.300000000000196</v>
      </c>
      <c r="AA181" s="1" t="s">
        <v>137</v>
      </c>
      <c r="AC181" s="20">
        <v>71.8</v>
      </c>
      <c r="AD181" s="1">
        <v>2.6199999999999801</v>
      </c>
      <c r="AE181" s="1" t="s">
        <v>125</v>
      </c>
      <c r="AG181" s="20">
        <v>81.8</v>
      </c>
      <c r="AH181" s="1">
        <v>26.2</v>
      </c>
      <c r="AI181" s="1" t="s">
        <v>125</v>
      </c>
      <c r="AK181" s="20">
        <v>91.8</v>
      </c>
      <c r="AL181" s="1">
        <v>262.00000000000102</v>
      </c>
      <c r="AM181" s="1" t="s">
        <v>125</v>
      </c>
      <c r="AO181" s="4">
        <v>101.8</v>
      </c>
      <c r="AP181" s="1">
        <v>180820</v>
      </c>
      <c r="AQ181" s="1" t="s">
        <v>125</v>
      </c>
      <c r="AS181" s="4">
        <v>111.8</v>
      </c>
      <c r="AT181" s="1">
        <v>180820000</v>
      </c>
      <c r="AU181" s="1" t="s">
        <v>125</v>
      </c>
      <c r="AW181" s="4">
        <v>121.8</v>
      </c>
      <c r="AX181" s="1">
        <v>180820000000</v>
      </c>
      <c r="AY181" s="1" t="s">
        <v>125</v>
      </c>
      <c r="BA181" s="4">
        <v>131.80000000000001</v>
      </c>
      <c r="BB181" s="1">
        <v>180820000000000</v>
      </c>
      <c r="BC181" s="1" t="s">
        <v>125</v>
      </c>
      <c r="BE181" s="4">
        <v>141.80000000000001</v>
      </c>
      <c r="BF181" s="1">
        <v>1.8082E+17</v>
      </c>
      <c r="BG181" s="1" t="s">
        <v>125</v>
      </c>
    </row>
    <row r="182" spans="1:59" x14ac:dyDescent="0.55000000000000004">
      <c r="A182" s="20">
        <v>1.81</v>
      </c>
      <c r="B182" s="1">
        <v>181</v>
      </c>
      <c r="C182" s="1" t="s">
        <v>131</v>
      </c>
      <c r="E182" s="4">
        <v>11.81</v>
      </c>
      <c r="F182" s="21">
        <v>11.679</v>
      </c>
      <c r="G182" s="1" t="s">
        <v>129</v>
      </c>
      <c r="I182" s="20">
        <v>21.81</v>
      </c>
      <c r="J182" s="1">
        <v>11.679</v>
      </c>
      <c r="K182" s="1" t="s">
        <v>134</v>
      </c>
      <c r="M182" s="20">
        <v>31.81</v>
      </c>
      <c r="N182" s="1">
        <v>5.1629999999999798</v>
      </c>
      <c r="O182" s="1" t="s">
        <v>135</v>
      </c>
      <c r="Q182" s="20">
        <v>41.81</v>
      </c>
      <c r="R182" s="1">
        <v>2.0859999999999999</v>
      </c>
      <c r="S182" s="1" t="s">
        <v>137</v>
      </c>
      <c r="U182" s="20">
        <v>51.81</v>
      </c>
      <c r="V182" s="1">
        <v>11.162999999999901</v>
      </c>
      <c r="W182" s="1" t="s">
        <v>137</v>
      </c>
      <c r="Y182" s="20">
        <v>61.81</v>
      </c>
      <c r="Z182" s="1">
        <v>90.635000000000204</v>
      </c>
      <c r="AA182" s="1" t="s">
        <v>137</v>
      </c>
      <c r="AC182" s="20">
        <v>71.81</v>
      </c>
      <c r="AD182" s="1">
        <v>2.62899999999998</v>
      </c>
      <c r="AE182" s="1" t="s">
        <v>125</v>
      </c>
      <c r="AG182" s="20">
        <v>81.81</v>
      </c>
      <c r="AH182" s="1">
        <v>26.29</v>
      </c>
      <c r="AI182" s="1" t="s">
        <v>125</v>
      </c>
      <c r="AK182" s="20">
        <v>91.81</v>
      </c>
      <c r="AL182" s="1">
        <v>262.900000000001</v>
      </c>
      <c r="AM182" s="1" t="s">
        <v>125</v>
      </c>
      <c r="AO182" s="4">
        <v>101.81</v>
      </c>
      <c r="AP182" s="1">
        <v>181819</v>
      </c>
      <c r="AQ182" s="1" t="s">
        <v>125</v>
      </c>
      <c r="AS182" s="4">
        <v>111.81</v>
      </c>
      <c r="AT182" s="1">
        <v>181819000</v>
      </c>
      <c r="AU182" s="1" t="s">
        <v>125</v>
      </c>
      <c r="AW182" s="4">
        <v>121.81</v>
      </c>
      <c r="AX182" s="1">
        <v>181819000000</v>
      </c>
      <c r="AY182" s="1" t="s">
        <v>125</v>
      </c>
      <c r="BA182" s="4">
        <v>131.81</v>
      </c>
      <c r="BB182" s="1">
        <v>181819000000000</v>
      </c>
      <c r="BC182" s="1" t="s">
        <v>125</v>
      </c>
      <c r="BE182" s="4">
        <v>141.81</v>
      </c>
      <c r="BF182" s="1">
        <v>1.81819E+17</v>
      </c>
      <c r="BG182" s="1" t="s">
        <v>125</v>
      </c>
    </row>
    <row r="183" spans="1:59" x14ac:dyDescent="0.55000000000000004">
      <c r="A183" s="20">
        <v>1.82</v>
      </c>
      <c r="B183" s="1">
        <v>182</v>
      </c>
      <c r="C183" s="1" t="s">
        <v>131</v>
      </c>
      <c r="E183" s="4">
        <v>11.82</v>
      </c>
      <c r="F183" s="21">
        <v>11.738</v>
      </c>
      <c r="G183" s="1" t="s">
        <v>129</v>
      </c>
      <c r="I183" s="20">
        <v>21.82</v>
      </c>
      <c r="J183" s="1">
        <v>11.738</v>
      </c>
      <c r="K183" s="1" t="s">
        <v>134</v>
      </c>
      <c r="M183" s="20">
        <v>31.82</v>
      </c>
      <c r="N183" s="1">
        <v>5.1859999999999804</v>
      </c>
      <c r="O183" s="1" t="s">
        <v>135</v>
      </c>
      <c r="Q183" s="20">
        <v>41.82</v>
      </c>
      <c r="R183" s="1">
        <v>2.0920000000000001</v>
      </c>
      <c r="S183" s="1" t="s">
        <v>137</v>
      </c>
      <c r="U183" s="20">
        <v>51.82</v>
      </c>
      <c r="V183" s="1">
        <v>11.1859999999999</v>
      </c>
      <c r="W183" s="1" t="s">
        <v>137</v>
      </c>
      <c r="Y183" s="20">
        <v>61.82</v>
      </c>
      <c r="Z183" s="1">
        <v>90.970000000000198</v>
      </c>
      <c r="AA183" s="1" t="s">
        <v>137</v>
      </c>
      <c r="AC183" s="20">
        <v>71.819999999999993</v>
      </c>
      <c r="AD183" s="1">
        <v>2.6379999999999799</v>
      </c>
      <c r="AE183" s="1" t="s">
        <v>125</v>
      </c>
      <c r="AG183" s="20">
        <v>81.819999999999993</v>
      </c>
      <c r="AH183" s="1">
        <v>26.38</v>
      </c>
      <c r="AI183" s="1" t="s">
        <v>125</v>
      </c>
      <c r="AK183" s="20">
        <v>91.82</v>
      </c>
      <c r="AL183" s="1">
        <v>263.80000000000098</v>
      </c>
      <c r="AM183" s="1" t="s">
        <v>125</v>
      </c>
      <c r="AO183" s="4">
        <v>101.82</v>
      </c>
      <c r="AP183" s="1">
        <v>182818</v>
      </c>
      <c r="AQ183" s="1" t="s">
        <v>125</v>
      </c>
      <c r="AS183" s="4">
        <v>111.82</v>
      </c>
      <c r="AT183" s="1">
        <v>182818000</v>
      </c>
      <c r="AU183" s="1" t="s">
        <v>125</v>
      </c>
      <c r="AW183" s="4">
        <v>121.82</v>
      </c>
      <c r="AX183" s="1">
        <v>182818000000</v>
      </c>
      <c r="AY183" s="1" t="s">
        <v>125</v>
      </c>
      <c r="BA183" s="4">
        <v>131.82</v>
      </c>
      <c r="BB183" s="1">
        <v>182818000000000</v>
      </c>
      <c r="BC183" s="1" t="s">
        <v>125</v>
      </c>
      <c r="BE183" s="4">
        <v>141.82</v>
      </c>
      <c r="BF183" s="1">
        <v>1.82818E+17</v>
      </c>
      <c r="BG183" s="1" t="s">
        <v>125</v>
      </c>
    </row>
    <row r="184" spans="1:59" x14ac:dyDescent="0.55000000000000004">
      <c r="A184" s="20">
        <v>1.83</v>
      </c>
      <c r="B184" s="1">
        <v>183</v>
      </c>
      <c r="C184" s="1" t="s">
        <v>131</v>
      </c>
      <c r="E184" s="4">
        <v>11.83</v>
      </c>
      <c r="F184" s="21">
        <v>11.797000000000001</v>
      </c>
      <c r="G184" s="1" t="s">
        <v>129</v>
      </c>
      <c r="I184" s="20">
        <v>21.83</v>
      </c>
      <c r="J184" s="1">
        <v>11.797000000000001</v>
      </c>
      <c r="K184" s="1" t="s">
        <v>134</v>
      </c>
      <c r="M184" s="20">
        <v>31.83</v>
      </c>
      <c r="N184" s="1">
        <v>5.2089999999999801</v>
      </c>
      <c r="O184" s="1" t="s">
        <v>135</v>
      </c>
      <c r="Q184" s="20">
        <v>41.83</v>
      </c>
      <c r="R184" s="1">
        <v>2.0979999999999999</v>
      </c>
      <c r="S184" s="1" t="s">
        <v>137</v>
      </c>
      <c r="U184" s="20">
        <v>51.83</v>
      </c>
      <c r="V184" s="1">
        <v>11.2089999999999</v>
      </c>
      <c r="W184" s="1" t="s">
        <v>137</v>
      </c>
      <c r="Y184" s="20">
        <v>61.83</v>
      </c>
      <c r="Z184" s="1">
        <v>91.305000000000206</v>
      </c>
      <c r="AA184" s="1" t="s">
        <v>137</v>
      </c>
      <c r="AC184" s="20">
        <v>71.83</v>
      </c>
      <c r="AD184" s="1">
        <v>2.6469999999999798</v>
      </c>
      <c r="AE184" s="1" t="s">
        <v>125</v>
      </c>
      <c r="AG184" s="20">
        <v>81.83</v>
      </c>
      <c r="AH184" s="1">
        <v>26.47</v>
      </c>
      <c r="AI184" s="1" t="s">
        <v>125</v>
      </c>
      <c r="AK184" s="20">
        <v>91.83</v>
      </c>
      <c r="AL184" s="1">
        <v>264.70000000000101</v>
      </c>
      <c r="AM184" s="1" t="s">
        <v>125</v>
      </c>
      <c r="AO184" s="4">
        <v>101.83</v>
      </c>
      <c r="AP184" s="1">
        <v>183817</v>
      </c>
      <c r="AQ184" s="1" t="s">
        <v>125</v>
      </c>
      <c r="AS184" s="4">
        <v>111.83</v>
      </c>
      <c r="AT184" s="1">
        <v>183817000</v>
      </c>
      <c r="AU184" s="1" t="s">
        <v>125</v>
      </c>
      <c r="AW184" s="4">
        <v>121.83</v>
      </c>
      <c r="AX184" s="1">
        <v>183817000000</v>
      </c>
      <c r="AY184" s="1" t="s">
        <v>125</v>
      </c>
      <c r="BA184" s="4">
        <v>131.83000000000001</v>
      </c>
      <c r="BB184" s="1">
        <v>183817000000000</v>
      </c>
      <c r="BC184" s="1" t="s">
        <v>125</v>
      </c>
      <c r="BE184" s="4">
        <v>141.83000000000001</v>
      </c>
      <c r="BF184" s="1">
        <v>1.83817E+17</v>
      </c>
      <c r="BG184" s="1" t="s">
        <v>125</v>
      </c>
    </row>
    <row r="185" spans="1:59" x14ac:dyDescent="0.55000000000000004">
      <c r="A185" s="20">
        <v>1.84</v>
      </c>
      <c r="B185" s="1">
        <v>184</v>
      </c>
      <c r="C185" s="1" t="s">
        <v>131</v>
      </c>
      <c r="E185" s="4">
        <v>11.84</v>
      </c>
      <c r="F185" s="21">
        <v>11.856</v>
      </c>
      <c r="G185" s="1" t="s">
        <v>129</v>
      </c>
      <c r="I185" s="20">
        <v>21.84</v>
      </c>
      <c r="J185" s="1">
        <v>11.856</v>
      </c>
      <c r="K185" s="1" t="s">
        <v>134</v>
      </c>
      <c r="M185" s="20">
        <v>31.84</v>
      </c>
      <c r="N185" s="1">
        <v>5.2319999999999798</v>
      </c>
      <c r="O185" s="1" t="s">
        <v>135</v>
      </c>
      <c r="Q185" s="20">
        <v>41.84</v>
      </c>
      <c r="R185" s="1">
        <v>2.1040000000000001</v>
      </c>
      <c r="S185" s="1" t="s">
        <v>137</v>
      </c>
      <c r="U185" s="20">
        <v>51.84</v>
      </c>
      <c r="V185" s="1">
        <v>11.2319999999999</v>
      </c>
      <c r="W185" s="1" t="s">
        <v>137</v>
      </c>
      <c r="Y185" s="20">
        <v>61.84</v>
      </c>
      <c r="Z185" s="1">
        <v>91.6400000000002</v>
      </c>
      <c r="AA185" s="1" t="s">
        <v>137</v>
      </c>
      <c r="AC185" s="20">
        <v>71.84</v>
      </c>
      <c r="AD185" s="1">
        <v>2.6559999999999802</v>
      </c>
      <c r="AE185" s="1" t="s">
        <v>125</v>
      </c>
      <c r="AG185" s="20">
        <v>81.84</v>
      </c>
      <c r="AH185" s="1">
        <v>26.56</v>
      </c>
      <c r="AI185" s="1" t="s">
        <v>125</v>
      </c>
      <c r="AK185" s="20">
        <v>91.84</v>
      </c>
      <c r="AL185" s="1">
        <v>265.60000000000099</v>
      </c>
      <c r="AM185" s="1" t="s">
        <v>125</v>
      </c>
      <c r="AO185" s="4">
        <v>101.84</v>
      </c>
      <c r="AP185" s="1">
        <v>184816</v>
      </c>
      <c r="AQ185" s="1" t="s">
        <v>125</v>
      </c>
      <c r="AS185" s="4">
        <v>111.84</v>
      </c>
      <c r="AT185" s="1">
        <v>184816000</v>
      </c>
      <c r="AU185" s="1" t="s">
        <v>125</v>
      </c>
      <c r="AW185" s="4">
        <v>121.84</v>
      </c>
      <c r="AX185" s="1">
        <v>184816000000</v>
      </c>
      <c r="AY185" s="1" t="s">
        <v>125</v>
      </c>
      <c r="BA185" s="4">
        <v>131.84</v>
      </c>
      <c r="BB185" s="1">
        <v>184816000000000</v>
      </c>
      <c r="BC185" s="1" t="s">
        <v>125</v>
      </c>
      <c r="BE185" s="4">
        <v>141.84</v>
      </c>
      <c r="BF185" s="1">
        <v>1.84816E+17</v>
      </c>
      <c r="BG185" s="1" t="s">
        <v>125</v>
      </c>
    </row>
    <row r="186" spans="1:59" x14ac:dyDescent="0.55000000000000004">
      <c r="A186" s="20">
        <v>1.85</v>
      </c>
      <c r="B186" s="1">
        <v>185</v>
      </c>
      <c r="C186" s="1" t="s">
        <v>131</v>
      </c>
      <c r="E186" s="4">
        <v>11.85</v>
      </c>
      <c r="F186" s="21">
        <v>11.914999999999999</v>
      </c>
      <c r="G186" s="1" t="s">
        <v>129</v>
      </c>
      <c r="I186" s="20">
        <v>21.85</v>
      </c>
      <c r="J186" s="1">
        <v>11.914999999999999</v>
      </c>
      <c r="K186" s="1" t="s">
        <v>134</v>
      </c>
      <c r="M186" s="20">
        <v>31.85</v>
      </c>
      <c r="N186" s="1">
        <v>5.2549999999999804</v>
      </c>
      <c r="O186" s="1" t="s">
        <v>135</v>
      </c>
      <c r="Q186" s="20">
        <v>41.85</v>
      </c>
      <c r="R186" s="1">
        <v>2.11</v>
      </c>
      <c r="S186" s="1" t="s">
        <v>137</v>
      </c>
      <c r="U186" s="20">
        <v>51.85</v>
      </c>
      <c r="V186" s="1">
        <v>11.2549999999999</v>
      </c>
      <c r="W186" s="1" t="s">
        <v>137</v>
      </c>
      <c r="Y186" s="20">
        <v>61.85</v>
      </c>
      <c r="Z186" s="1">
        <v>91.975000000000193</v>
      </c>
      <c r="AA186" s="1" t="s">
        <v>137</v>
      </c>
      <c r="AC186" s="20">
        <v>71.849999999999994</v>
      </c>
      <c r="AD186" s="1">
        <v>2.6649999999999801</v>
      </c>
      <c r="AE186" s="1" t="s">
        <v>125</v>
      </c>
      <c r="AG186" s="20">
        <v>81.849999999999994</v>
      </c>
      <c r="AH186" s="1">
        <v>26.65</v>
      </c>
      <c r="AI186" s="1" t="s">
        <v>125</v>
      </c>
      <c r="AK186" s="20">
        <v>91.85</v>
      </c>
      <c r="AL186" s="1">
        <v>266.50000000000102</v>
      </c>
      <c r="AM186" s="1" t="s">
        <v>125</v>
      </c>
      <c r="AO186" s="4">
        <v>101.85</v>
      </c>
      <c r="AP186" s="1">
        <v>185815</v>
      </c>
      <c r="AQ186" s="1" t="s">
        <v>125</v>
      </c>
      <c r="AS186" s="4">
        <v>111.85</v>
      </c>
      <c r="AT186" s="1">
        <v>185815000</v>
      </c>
      <c r="AU186" s="1" t="s">
        <v>125</v>
      </c>
      <c r="AW186" s="4">
        <v>121.85</v>
      </c>
      <c r="AX186" s="1">
        <v>185815000000</v>
      </c>
      <c r="AY186" s="1" t="s">
        <v>125</v>
      </c>
      <c r="BA186" s="4">
        <v>131.85</v>
      </c>
      <c r="BB186" s="1">
        <v>185815000000000</v>
      </c>
      <c r="BC186" s="1" t="s">
        <v>125</v>
      </c>
      <c r="BE186" s="4">
        <v>141.85</v>
      </c>
      <c r="BF186" s="1">
        <v>1.85815E+17</v>
      </c>
      <c r="BG186" s="1" t="s">
        <v>125</v>
      </c>
    </row>
    <row r="187" spans="1:59" x14ac:dyDescent="0.55000000000000004">
      <c r="A187" s="20">
        <v>1.86</v>
      </c>
      <c r="B187" s="1">
        <v>186</v>
      </c>
      <c r="C187" s="1" t="s">
        <v>131</v>
      </c>
      <c r="E187" s="4">
        <v>11.86</v>
      </c>
      <c r="F187" s="21">
        <v>11.974</v>
      </c>
      <c r="G187" s="1" t="s">
        <v>129</v>
      </c>
      <c r="I187" s="20">
        <v>21.86</v>
      </c>
      <c r="J187" s="1">
        <v>11.974</v>
      </c>
      <c r="K187" s="1" t="s">
        <v>134</v>
      </c>
      <c r="M187" s="20">
        <v>31.86</v>
      </c>
      <c r="N187" s="1">
        <v>5.27799999999998</v>
      </c>
      <c r="O187" s="1" t="s">
        <v>135</v>
      </c>
      <c r="Q187" s="20">
        <v>41.86</v>
      </c>
      <c r="R187" s="1">
        <v>2.1160000000000001</v>
      </c>
      <c r="S187" s="1" t="s">
        <v>137</v>
      </c>
      <c r="U187" s="20">
        <v>51.86</v>
      </c>
      <c r="V187" s="1">
        <v>11.277999999999899</v>
      </c>
      <c r="W187" s="1" t="s">
        <v>137</v>
      </c>
      <c r="Y187" s="20">
        <v>61.86</v>
      </c>
      <c r="Z187" s="1">
        <v>92.310000000000201</v>
      </c>
      <c r="AA187" s="1" t="s">
        <v>137</v>
      </c>
      <c r="AC187" s="20">
        <v>71.86</v>
      </c>
      <c r="AD187" s="1">
        <v>2.6739999999999799</v>
      </c>
      <c r="AE187" s="1" t="s">
        <v>125</v>
      </c>
      <c r="AG187" s="20">
        <v>81.86</v>
      </c>
      <c r="AH187" s="1">
        <v>26.74</v>
      </c>
      <c r="AI187" s="1" t="s">
        <v>125</v>
      </c>
      <c r="AK187" s="20">
        <v>91.86</v>
      </c>
      <c r="AL187" s="1">
        <v>267.400000000001</v>
      </c>
      <c r="AM187" s="1" t="s">
        <v>125</v>
      </c>
      <c r="AO187" s="4">
        <v>101.86</v>
      </c>
      <c r="AP187" s="1">
        <v>186814</v>
      </c>
      <c r="AQ187" s="1" t="s">
        <v>125</v>
      </c>
      <c r="AS187" s="4">
        <v>111.86</v>
      </c>
      <c r="AT187" s="1">
        <v>186814000</v>
      </c>
      <c r="AU187" s="1" t="s">
        <v>125</v>
      </c>
      <c r="AW187" s="4">
        <v>121.86</v>
      </c>
      <c r="AX187" s="1">
        <v>186814000000</v>
      </c>
      <c r="AY187" s="1" t="s">
        <v>125</v>
      </c>
      <c r="BA187" s="4">
        <v>131.86000000000001</v>
      </c>
      <c r="BB187" s="1">
        <v>186814000000000</v>
      </c>
      <c r="BC187" s="1" t="s">
        <v>125</v>
      </c>
      <c r="BE187" s="4">
        <v>141.86000000000001</v>
      </c>
      <c r="BF187" s="1">
        <v>1.86814E+17</v>
      </c>
      <c r="BG187" s="1" t="s">
        <v>125</v>
      </c>
    </row>
    <row r="188" spans="1:59" x14ac:dyDescent="0.55000000000000004">
      <c r="A188" s="20">
        <v>1.87</v>
      </c>
      <c r="B188" s="1">
        <v>187</v>
      </c>
      <c r="C188" s="1" t="s">
        <v>131</v>
      </c>
      <c r="E188" s="4">
        <v>11.87</v>
      </c>
      <c r="F188" s="21">
        <v>12.032999999999999</v>
      </c>
      <c r="G188" s="1" t="s">
        <v>129</v>
      </c>
      <c r="I188" s="20">
        <v>21.87</v>
      </c>
      <c r="J188" s="1">
        <v>12.032999999999999</v>
      </c>
      <c r="K188" s="1" t="s">
        <v>134</v>
      </c>
      <c r="M188" s="20">
        <v>31.87</v>
      </c>
      <c r="N188" s="1">
        <v>5.3009999999999797</v>
      </c>
      <c r="O188" s="1" t="s">
        <v>135</v>
      </c>
      <c r="Q188" s="20">
        <v>41.87</v>
      </c>
      <c r="R188" s="1">
        <v>2.1219999999999999</v>
      </c>
      <c r="S188" s="1" t="s">
        <v>137</v>
      </c>
      <c r="U188" s="20">
        <v>51.87</v>
      </c>
      <c r="V188" s="1">
        <v>11.300999999999901</v>
      </c>
      <c r="W188" s="1" t="s">
        <v>137</v>
      </c>
      <c r="Y188" s="20">
        <v>61.87</v>
      </c>
      <c r="Z188" s="1">
        <v>92.645000000000195</v>
      </c>
      <c r="AA188" s="1" t="s">
        <v>137</v>
      </c>
      <c r="AC188" s="20">
        <v>71.87</v>
      </c>
      <c r="AD188" s="1">
        <v>2.6829999999999798</v>
      </c>
      <c r="AE188" s="1" t="s">
        <v>125</v>
      </c>
      <c r="AG188" s="20">
        <v>81.87</v>
      </c>
      <c r="AH188" s="1">
        <v>26.83</v>
      </c>
      <c r="AI188" s="1" t="s">
        <v>125</v>
      </c>
      <c r="AK188" s="20">
        <v>91.87</v>
      </c>
      <c r="AL188" s="1">
        <v>268.30000000000098</v>
      </c>
      <c r="AM188" s="1" t="s">
        <v>125</v>
      </c>
      <c r="AO188" s="4">
        <v>101.87</v>
      </c>
      <c r="AP188" s="1">
        <v>187813</v>
      </c>
      <c r="AQ188" s="1" t="s">
        <v>125</v>
      </c>
      <c r="AS188" s="4">
        <v>111.87</v>
      </c>
      <c r="AT188" s="1">
        <v>187813000</v>
      </c>
      <c r="AU188" s="1" t="s">
        <v>125</v>
      </c>
      <c r="AW188" s="4">
        <v>121.87</v>
      </c>
      <c r="AX188" s="1">
        <v>187813000000</v>
      </c>
      <c r="AY188" s="1" t="s">
        <v>125</v>
      </c>
      <c r="BA188" s="4">
        <v>131.87</v>
      </c>
      <c r="BB188" s="1">
        <v>187813000000000</v>
      </c>
      <c r="BC188" s="1" t="s">
        <v>125</v>
      </c>
      <c r="BE188" s="4">
        <v>141.87</v>
      </c>
      <c r="BF188" s="1">
        <v>1.87813E+17</v>
      </c>
      <c r="BG188" s="1" t="s">
        <v>125</v>
      </c>
    </row>
    <row r="189" spans="1:59" x14ac:dyDescent="0.55000000000000004">
      <c r="A189" s="20">
        <v>1.88</v>
      </c>
      <c r="B189" s="1">
        <v>188</v>
      </c>
      <c r="C189" s="1" t="s">
        <v>131</v>
      </c>
      <c r="E189" s="4">
        <v>11.88</v>
      </c>
      <c r="F189" s="21">
        <v>12.092000000000001</v>
      </c>
      <c r="G189" s="1" t="s">
        <v>129</v>
      </c>
      <c r="I189" s="20">
        <v>21.88</v>
      </c>
      <c r="J189" s="1">
        <v>12.092000000000001</v>
      </c>
      <c r="K189" s="1" t="s">
        <v>134</v>
      </c>
      <c r="M189" s="20">
        <v>31.88</v>
      </c>
      <c r="N189" s="1">
        <v>5.3239999999999803</v>
      </c>
      <c r="O189" s="1" t="s">
        <v>135</v>
      </c>
      <c r="Q189" s="20">
        <v>41.88</v>
      </c>
      <c r="R189" s="1">
        <v>2.1280000000000001</v>
      </c>
      <c r="S189" s="1" t="s">
        <v>137</v>
      </c>
      <c r="U189" s="20">
        <v>51.88</v>
      </c>
      <c r="V189" s="1">
        <v>11.3239999999999</v>
      </c>
      <c r="W189" s="1" t="s">
        <v>137</v>
      </c>
      <c r="Y189" s="20">
        <v>61.88</v>
      </c>
      <c r="Z189" s="1">
        <v>92.980000000000203</v>
      </c>
      <c r="AA189" s="1" t="s">
        <v>137</v>
      </c>
      <c r="AC189" s="20">
        <v>71.88</v>
      </c>
      <c r="AD189" s="1">
        <v>2.6919999999999802</v>
      </c>
      <c r="AE189" s="1" t="s">
        <v>125</v>
      </c>
      <c r="AG189" s="20">
        <v>81.88</v>
      </c>
      <c r="AH189" s="1">
        <v>26.92</v>
      </c>
      <c r="AI189" s="1" t="s">
        <v>125</v>
      </c>
      <c r="AK189" s="20">
        <v>91.88</v>
      </c>
      <c r="AL189" s="1">
        <v>269.20000000000101</v>
      </c>
      <c r="AM189" s="1" t="s">
        <v>125</v>
      </c>
      <c r="AO189" s="4">
        <v>101.88</v>
      </c>
      <c r="AP189" s="1">
        <v>188812</v>
      </c>
      <c r="AQ189" s="1" t="s">
        <v>125</v>
      </c>
      <c r="AS189" s="4">
        <v>111.88</v>
      </c>
      <c r="AT189" s="1">
        <v>188812000</v>
      </c>
      <c r="AU189" s="1" t="s">
        <v>125</v>
      </c>
      <c r="AW189" s="4">
        <v>121.88</v>
      </c>
      <c r="AX189" s="1">
        <v>188812000000</v>
      </c>
      <c r="AY189" s="1" t="s">
        <v>125</v>
      </c>
      <c r="BA189" s="4">
        <v>131.88</v>
      </c>
      <c r="BB189" s="1">
        <v>188812000000000</v>
      </c>
      <c r="BC189" s="1" t="s">
        <v>125</v>
      </c>
      <c r="BE189" s="4">
        <v>141.88</v>
      </c>
      <c r="BF189" s="1">
        <v>1.88812E+17</v>
      </c>
      <c r="BG189" s="1" t="s">
        <v>125</v>
      </c>
    </row>
    <row r="190" spans="1:59" x14ac:dyDescent="0.55000000000000004">
      <c r="A190" s="20">
        <v>1.89</v>
      </c>
      <c r="B190" s="1">
        <v>189</v>
      </c>
      <c r="C190" s="1" t="s">
        <v>131</v>
      </c>
      <c r="E190" s="4">
        <v>11.89</v>
      </c>
      <c r="F190" s="21">
        <v>12.151</v>
      </c>
      <c r="G190" s="1" t="s">
        <v>129</v>
      </c>
      <c r="I190" s="20">
        <v>21.89</v>
      </c>
      <c r="J190" s="1">
        <v>12.151</v>
      </c>
      <c r="K190" s="1" t="s">
        <v>134</v>
      </c>
      <c r="M190" s="20">
        <v>31.89</v>
      </c>
      <c r="N190" s="1">
        <v>5.34699999999998</v>
      </c>
      <c r="O190" s="1" t="s">
        <v>135</v>
      </c>
      <c r="Q190" s="20">
        <v>41.89</v>
      </c>
      <c r="R190" s="1">
        <v>2.1339999999999999</v>
      </c>
      <c r="S190" s="1" t="s">
        <v>137</v>
      </c>
      <c r="U190" s="20">
        <v>51.89</v>
      </c>
      <c r="V190" s="1">
        <v>11.3469999999999</v>
      </c>
      <c r="W190" s="1" t="s">
        <v>137</v>
      </c>
      <c r="Y190" s="20">
        <v>61.89</v>
      </c>
      <c r="Z190" s="1">
        <v>93.315000000000197</v>
      </c>
      <c r="AA190" s="1" t="s">
        <v>137</v>
      </c>
      <c r="AC190" s="20">
        <v>71.89</v>
      </c>
      <c r="AD190" s="1">
        <v>2.7009999999999801</v>
      </c>
      <c r="AE190" s="1" t="s">
        <v>125</v>
      </c>
      <c r="AG190" s="20">
        <v>81.89</v>
      </c>
      <c r="AH190" s="1">
        <v>27.01</v>
      </c>
      <c r="AI190" s="1" t="s">
        <v>125</v>
      </c>
      <c r="AK190" s="20">
        <v>91.89</v>
      </c>
      <c r="AL190" s="1">
        <v>270.10000000000099</v>
      </c>
      <c r="AM190" s="1" t="s">
        <v>125</v>
      </c>
      <c r="AO190" s="4">
        <v>101.89</v>
      </c>
      <c r="AP190" s="1">
        <v>189811</v>
      </c>
      <c r="AQ190" s="1" t="s">
        <v>125</v>
      </c>
      <c r="AS190" s="4">
        <v>111.89</v>
      </c>
      <c r="AT190" s="1">
        <v>189811000</v>
      </c>
      <c r="AU190" s="1" t="s">
        <v>125</v>
      </c>
      <c r="AW190" s="4">
        <v>121.89</v>
      </c>
      <c r="AX190" s="1">
        <v>189811000000</v>
      </c>
      <c r="AY190" s="1" t="s">
        <v>125</v>
      </c>
      <c r="BA190" s="4">
        <v>131.88999999999999</v>
      </c>
      <c r="BB190" s="1">
        <v>189811000000000</v>
      </c>
      <c r="BC190" s="1" t="s">
        <v>125</v>
      </c>
      <c r="BE190" s="4">
        <v>141.88999999999999</v>
      </c>
      <c r="BF190" s="1">
        <v>1.89811E+17</v>
      </c>
      <c r="BG190" s="1" t="s">
        <v>125</v>
      </c>
    </row>
    <row r="191" spans="1:59" x14ac:dyDescent="0.55000000000000004">
      <c r="A191" s="20">
        <v>1.9</v>
      </c>
      <c r="B191" s="1">
        <v>190</v>
      </c>
      <c r="C191" s="1" t="s">
        <v>131</v>
      </c>
      <c r="E191" s="4">
        <v>11.9</v>
      </c>
      <c r="F191" s="21">
        <v>12.21</v>
      </c>
      <c r="G191" s="1" t="s">
        <v>129</v>
      </c>
      <c r="I191" s="20">
        <v>21.9</v>
      </c>
      <c r="J191" s="1">
        <v>12.21</v>
      </c>
      <c r="K191" s="1" t="s">
        <v>134</v>
      </c>
      <c r="M191" s="20">
        <v>31.9</v>
      </c>
      <c r="N191" s="1">
        <v>5.3699999999999797</v>
      </c>
      <c r="O191" s="1" t="s">
        <v>135</v>
      </c>
      <c r="Q191" s="20">
        <v>41.9</v>
      </c>
      <c r="R191" s="1">
        <v>2.14</v>
      </c>
      <c r="S191" s="1" t="s">
        <v>137</v>
      </c>
      <c r="U191" s="20">
        <v>51.9</v>
      </c>
      <c r="V191" s="1">
        <v>11.3699999999999</v>
      </c>
      <c r="W191" s="1" t="s">
        <v>137</v>
      </c>
      <c r="Y191" s="20">
        <v>61.9</v>
      </c>
      <c r="Z191" s="1">
        <v>93.650000000000205</v>
      </c>
      <c r="AA191" s="1" t="s">
        <v>137</v>
      </c>
      <c r="AC191" s="20">
        <v>71.900000000000006</v>
      </c>
      <c r="AD191" s="1">
        <v>2.70999999999998</v>
      </c>
      <c r="AE191" s="1" t="s">
        <v>125</v>
      </c>
      <c r="AG191" s="20">
        <v>81.900000000000006</v>
      </c>
      <c r="AH191" s="1">
        <v>27.1</v>
      </c>
      <c r="AI191" s="1" t="s">
        <v>125</v>
      </c>
      <c r="AK191" s="20">
        <v>91.9</v>
      </c>
      <c r="AL191" s="1">
        <v>271.00000000000102</v>
      </c>
      <c r="AM191" s="1" t="s">
        <v>125</v>
      </c>
      <c r="AO191" s="4">
        <v>101.9</v>
      </c>
      <c r="AP191" s="1">
        <v>190810</v>
      </c>
      <c r="AQ191" s="1" t="s">
        <v>125</v>
      </c>
      <c r="AS191" s="4">
        <v>111.9</v>
      </c>
      <c r="AT191" s="1">
        <v>190810000</v>
      </c>
      <c r="AU191" s="1" t="s">
        <v>125</v>
      </c>
      <c r="AW191" s="4">
        <v>121.9</v>
      </c>
      <c r="AX191" s="1">
        <v>190810000000</v>
      </c>
      <c r="AY191" s="1" t="s">
        <v>125</v>
      </c>
      <c r="BA191" s="4">
        <v>131.9</v>
      </c>
      <c r="BB191" s="1">
        <v>190810000000000</v>
      </c>
      <c r="BC191" s="1" t="s">
        <v>125</v>
      </c>
      <c r="BE191" s="4">
        <v>141.9</v>
      </c>
      <c r="BF191" s="1">
        <v>1.9081E+17</v>
      </c>
      <c r="BG191" s="1" t="s">
        <v>125</v>
      </c>
    </row>
    <row r="192" spans="1:59" x14ac:dyDescent="0.55000000000000004">
      <c r="A192" s="20">
        <v>1.91</v>
      </c>
      <c r="B192" s="1">
        <v>191</v>
      </c>
      <c r="C192" s="1" t="s">
        <v>131</v>
      </c>
      <c r="E192" s="4">
        <v>11.91</v>
      </c>
      <c r="F192" s="21">
        <v>12.269</v>
      </c>
      <c r="G192" s="1" t="s">
        <v>129</v>
      </c>
      <c r="I192" s="20">
        <v>21.91</v>
      </c>
      <c r="J192" s="1">
        <v>12.269</v>
      </c>
      <c r="K192" s="1" t="s">
        <v>134</v>
      </c>
      <c r="M192" s="20">
        <v>31.91</v>
      </c>
      <c r="N192" s="1">
        <v>5.3929999999999803</v>
      </c>
      <c r="O192" s="1" t="s">
        <v>135</v>
      </c>
      <c r="Q192" s="20">
        <v>41.91</v>
      </c>
      <c r="R192" s="1">
        <v>2.1459999999999999</v>
      </c>
      <c r="S192" s="1" t="s">
        <v>137</v>
      </c>
      <c r="U192" s="20">
        <v>51.91</v>
      </c>
      <c r="V192" s="1">
        <v>11.392999999999899</v>
      </c>
      <c r="W192" s="1" t="s">
        <v>137</v>
      </c>
      <c r="Y192" s="20">
        <v>61.91</v>
      </c>
      <c r="Z192" s="1">
        <v>93.985000000000198</v>
      </c>
      <c r="AA192" s="1" t="s">
        <v>137</v>
      </c>
      <c r="AC192" s="20">
        <v>71.91</v>
      </c>
      <c r="AD192" s="1">
        <v>2.7189999999999799</v>
      </c>
      <c r="AE192" s="1" t="s">
        <v>125</v>
      </c>
      <c r="AG192" s="20">
        <v>81.91</v>
      </c>
      <c r="AH192" s="1">
        <v>27.19</v>
      </c>
      <c r="AI192" s="1" t="s">
        <v>125</v>
      </c>
      <c r="AK192" s="20">
        <v>91.91</v>
      </c>
      <c r="AL192" s="1">
        <v>271.900000000001</v>
      </c>
      <c r="AM192" s="1" t="s">
        <v>125</v>
      </c>
      <c r="AO192" s="4">
        <v>101.91</v>
      </c>
      <c r="AP192" s="1">
        <v>191809</v>
      </c>
      <c r="AQ192" s="1" t="s">
        <v>125</v>
      </c>
      <c r="AS192" s="4">
        <v>111.91</v>
      </c>
      <c r="AT192" s="1">
        <v>191809000</v>
      </c>
      <c r="AU192" s="1" t="s">
        <v>125</v>
      </c>
      <c r="AW192" s="4">
        <v>121.91</v>
      </c>
      <c r="AX192" s="1">
        <v>191809000000</v>
      </c>
      <c r="AY192" s="1" t="s">
        <v>125</v>
      </c>
      <c r="BA192" s="4">
        <v>131.91</v>
      </c>
      <c r="BB192" s="1">
        <v>191809000000000</v>
      </c>
      <c r="BC192" s="1" t="s">
        <v>125</v>
      </c>
      <c r="BE192" s="4">
        <v>141.91</v>
      </c>
      <c r="BF192" s="1">
        <v>1.91809E+17</v>
      </c>
      <c r="BG192" s="1" t="s">
        <v>125</v>
      </c>
    </row>
    <row r="193" spans="1:59" x14ac:dyDescent="0.55000000000000004">
      <c r="A193" s="20">
        <v>1.92</v>
      </c>
      <c r="B193" s="1">
        <v>192</v>
      </c>
      <c r="C193" s="1" t="s">
        <v>131</v>
      </c>
      <c r="E193" s="4">
        <v>11.92</v>
      </c>
      <c r="F193" s="21">
        <v>12.327999999999999</v>
      </c>
      <c r="G193" s="1" t="s">
        <v>129</v>
      </c>
      <c r="I193" s="20">
        <v>21.92</v>
      </c>
      <c r="J193" s="1">
        <v>12.327999999999999</v>
      </c>
      <c r="K193" s="1" t="s">
        <v>134</v>
      </c>
      <c r="M193" s="20">
        <v>31.92</v>
      </c>
      <c r="N193" s="1">
        <v>5.4159999999999799</v>
      </c>
      <c r="O193" s="1" t="s">
        <v>135</v>
      </c>
      <c r="Q193" s="20">
        <v>41.92</v>
      </c>
      <c r="R193" s="1">
        <v>2.1520000000000001</v>
      </c>
      <c r="S193" s="1" t="s">
        <v>137</v>
      </c>
      <c r="U193" s="20">
        <v>51.92</v>
      </c>
      <c r="V193" s="1">
        <v>11.415999999999899</v>
      </c>
      <c r="W193" s="1" t="s">
        <v>137</v>
      </c>
      <c r="Y193" s="20">
        <v>61.92</v>
      </c>
      <c r="Z193" s="1">
        <v>94.320000000000206</v>
      </c>
      <c r="AA193" s="1" t="s">
        <v>137</v>
      </c>
      <c r="AC193" s="20">
        <v>71.92</v>
      </c>
      <c r="AD193" s="1">
        <v>2.7279999999999802</v>
      </c>
      <c r="AE193" s="1" t="s">
        <v>125</v>
      </c>
      <c r="AG193" s="20">
        <v>81.92</v>
      </c>
      <c r="AH193" s="1">
        <v>27.28</v>
      </c>
      <c r="AI193" s="1" t="s">
        <v>125</v>
      </c>
      <c r="AK193" s="20">
        <v>91.92</v>
      </c>
      <c r="AL193" s="1">
        <v>272.80000000000098</v>
      </c>
      <c r="AM193" s="1" t="s">
        <v>125</v>
      </c>
      <c r="AO193" s="4">
        <v>101.92</v>
      </c>
      <c r="AP193" s="1">
        <v>192808</v>
      </c>
      <c r="AQ193" s="1" t="s">
        <v>125</v>
      </c>
      <c r="AS193" s="4">
        <v>111.92</v>
      </c>
      <c r="AT193" s="1">
        <v>192808000</v>
      </c>
      <c r="AU193" s="1" t="s">
        <v>125</v>
      </c>
      <c r="AW193" s="4">
        <v>121.92</v>
      </c>
      <c r="AX193" s="1">
        <v>192808000000</v>
      </c>
      <c r="AY193" s="1" t="s">
        <v>125</v>
      </c>
      <c r="BA193" s="4">
        <v>131.91999999999999</v>
      </c>
      <c r="BB193" s="1">
        <v>192808000000000</v>
      </c>
      <c r="BC193" s="1" t="s">
        <v>125</v>
      </c>
      <c r="BE193" s="4">
        <v>141.91999999999999</v>
      </c>
      <c r="BF193" s="1">
        <v>1.92808E+17</v>
      </c>
      <c r="BG193" s="1" t="s">
        <v>125</v>
      </c>
    </row>
    <row r="194" spans="1:59" x14ac:dyDescent="0.55000000000000004">
      <c r="A194" s="20">
        <v>1.93</v>
      </c>
      <c r="B194" s="1">
        <v>193</v>
      </c>
      <c r="C194" s="1" t="s">
        <v>131</v>
      </c>
      <c r="E194" s="4">
        <v>11.93</v>
      </c>
      <c r="F194" s="21">
        <v>12.387</v>
      </c>
      <c r="G194" s="1" t="s">
        <v>129</v>
      </c>
      <c r="I194" s="20">
        <v>21.93</v>
      </c>
      <c r="J194" s="1">
        <v>12.387</v>
      </c>
      <c r="K194" s="1" t="s">
        <v>134</v>
      </c>
      <c r="M194" s="20">
        <v>31.93</v>
      </c>
      <c r="N194" s="1">
        <v>5.4389999999999796</v>
      </c>
      <c r="O194" s="1" t="s">
        <v>135</v>
      </c>
      <c r="Q194" s="20">
        <v>41.93</v>
      </c>
      <c r="R194" s="1">
        <v>2.1579999999999999</v>
      </c>
      <c r="S194" s="1" t="s">
        <v>137</v>
      </c>
      <c r="U194" s="20">
        <v>51.93</v>
      </c>
      <c r="V194" s="1">
        <v>11.438999999999901</v>
      </c>
      <c r="W194" s="1" t="s">
        <v>137</v>
      </c>
      <c r="Y194" s="20">
        <v>61.93</v>
      </c>
      <c r="Z194" s="1">
        <v>94.6550000000002</v>
      </c>
      <c r="AA194" s="1" t="s">
        <v>137</v>
      </c>
      <c r="AC194" s="20">
        <v>71.930000000000007</v>
      </c>
      <c r="AD194" s="1">
        <v>2.7369999999999801</v>
      </c>
      <c r="AE194" s="1" t="s">
        <v>125</v>
      </c>
      <c r="AG194" s="20">
        <v>81.93</v>
      </c>
      <c r="AH194" s="1">
        <v>27.37</v>
      </c>
      <c r="AI194" s="1" t="s">
        <v>125</v>
      </c>
      <c r="AK194" s="20">
        <v>91.93</v>
      </c>
      <c r="AL194" s="1">
        <v>273.70000000000101</v>
      </c>
      <c r="AM194" s="1" t="s">
        <v>125</v>
      </c>
      <c r="AO194" s="4">
        <v>101.93</v>
      </c>
      <c r="AP194" s="1">
        <v>193807</v>
      </c>
      <c r="AQ194" s="1" t="s">
        <v>125</v>
      </c>
      <c r="AS194" s="4">
        <v>111.93</v>
      </c>
      <c r="AT194" s="1">
        <v>193807000</v>
      </c>
      <c r="AU194" s="1" t="s">
        <v>125</v>
      </c>
      <c r="AW194" s="4">
        <v>121.93</v>
      </c>
      <c r="AX194" s="1">
        <v>193807000000</v>
      </c>
      <c r="AY194" s="1" t="s">
        <v>125</v>
      </c>
      <c r="BA194" s="4">
        <v>131.93</v>
      </c>
      <c r="BB194" s="1">
        <v>193807000000000</v>
      </c>
      <c r="BC194" s="1" t="s">
        <v>125</v>
      </c>
      <c r="BE194" s="4">
        <v>141.93</v>
      </c>
      <c r="BF194" s="1">
        <v>1.93807E+17</v>
      </c>
      <c r="BG194" s="1" t="s">
        <v>125</v>
      </c>
    </row>
    <row r="195" spans="1:59" x14ac:dyDescent="0.55000000000000004">
      <c r="A195" s="20">
        <v>1.94</v>
      </c>
      <c r="B195" s="1">
        <v>194</v>
      </c>
      <c r="C195" s="1" t="s">
        <v>131</v>
      </c>
      <c r="E195" s="4">
        <v>11.94</v>
      </c>
      <c r="F195" s="21">
        <v>12.446</v>
      </c>
      <c r="G195" s="1" t="s">
        <v>129</v>
      </c>
      <c r="I195" s="20">
        <v>21.94</v>
      </c>
      <c r="J195" s="1">
        <v>12.446</v>
      </c>
      <c r="K195" s="1" t="s">
        <v>134</v>
      </c>
      <c r="M195" s="20">
        <v>31.94</v>
      </c>
      <c r="N195" s="1">
        <v>5.4619999999999802</v>
      </c>
      <c r="O195" s="1" t="s">
        <v>135</v>
      </c>
      <c r="Q195" s="20">
        <v>41.94</v>
      </c>
      <c r="R195" s="1">
        <v>2.1640000000000001</v>
      </c>
      <c r="S195" s="1" t="s">
        <v>137</v>
      </c>
      <c r="U195" s="20">
        <v>51.94</v>
      </c>
      <c r="V195" s="1">
        <v>11.4619999999999</v>
      </c>
      <c r="W195" s="1" t="s">
        <v>137</v>
      </c>
      <c r="Y195" s="20">
        <v>61.94</v>
      </c>
      <c r="Z195" s="1">
        <v>94.990000000000194</v>
      </c>
      <c r="AA195" s="1" t="s">
        <v>137</v>
      </c>
      <c r="AC195" s="20">
        <v>71.94</v>
      </c>
      <c r="AD195" s="1">
        <v>2.74599999999998</v>
      </c>
      <c r="AE195" s="1" t="s">
        <v>125</v>
      </c>
      <c r="AG195" s="20">
        <v>81.94</v>
      </c>
      <c r="AH195" s="1">
        <v>27.46</v>
      </c>
      <c r="AI195" s="1" t="s">
        <v>125</v>
      </c>
      <c r="AK195" s="20">
        <v>91.94</v>
      </c>
      <c r="AL195" s="1">
        <v>274.60000000000099</v>
      </c>
      <c r="AM195" s="1" t="s">
        <v>125</v>
      </c>
      <c r="AO195" s="4">
        <v>101.94</v>
      </c>
      <c r="AP195" s="1">
        <v>194806</v>
      </c>
      <c r="AQ195" s="1" t="s">
        <v>125</v>
      </c>
      <c r="AS195" s="4">
        <v>111.94</v>
      </c>
      <c r="AT195" s="1">
        <v>194806000</v>
      </c>
      <c r="AU195" s="1" t="s">
        <v>125</v>
      </c>
      <c r="AW195" s="4">
        <v>121.94</v>
      </c>
      <c r="AX195" s="1">
        <v>194806000000</v>
      </c>
      <c r="AY195" s="1" t="s">
        <v>125</v>
      </c>
      <c r="BA195" s="4">
        <v>131.94</v>
      </c>
      <c r="BB195" s="1">
        <v>194806000000000</v>
      </c>
      <c r="BC195" s="1" t="s">
        <v>125</v>
      </c>
      <c r="BE195" s="4">
        <v>141.94</v>
      </c>
      <c r="BF195" s="1">
        <v>1.94806E+17</v>
      </c>
      <c r="BG195" s="1" t="s">
        <v>125</v>
      </c>
    </row>
    <row r="196" spans="1:59" x14ac:dyDescent="0.55000000000000004">
      <c r="A196" s="20">
        <v>1.95</v>
      </c>
      <c r="B196" s="1">
        <v>195</v>
      </c>
      <c r="C196" s="1" t="s">
        <v>131</v>
      </c>
      <c r="E196" s="4">
        <v>11.95</v>
      </c>
      <c r="F196" s="21">
        <v>12.505000000000001</v>
      </c>
      <c r="G196" s="1" t="s">
        <v>129</v>
      </c>
      <c r="I196" s="20">
        <v>21.95</v>
      </c>
      <c r="J196" s="1">
        <v>12.505000000000001</v>
      </c>
      <c r="K196" s="1" t="s">
        <v>134</v>
      </c>
      <c r="M196" s="20">
        <v>31.95</v>
      </c>
      <c r="N196" s="1">
        <v>5.4849999999999799</v>
      </c>
      <c r="O196" s="1" t="s">
        <v>135</v>
      </c>
      <c r="Q196" s="20">
        <v>41.95</v>
      </c>
      <c r="R196" s="1">
        <v>2.17</v>
      </c>
      <c r="S196" s="1" t="s">
        <v>137</v>
      </c>
      <c r="U196" s="20">
        <v>51.95</v>
      </c>
      <c r="V196" s="1">
        <v>11.4849999999999</v>
      </c>
      <c r="W196" s="1" t="s">
        <v>137</v>
      </c>
      <c r="Y196" s="20">
        <v>61.95</v>
      </c>
      <c r="Z196" s="1">
        <v>95.325000000000202</v>
      </c>
      <c r="AA196" s="1" t="s">
        <v>137</v>
      </c>
      <c r="AC196" s="20">
        <v>71.95</v>
      </c>
      <c r="AD196" s="1">
        <v>2.7549999999999799</v>
      </c>
      <c r="AE196" s="1" t="s">
        <v>125</v>
      </c>
      <c r="AG196" s="20">
        <v>81.95</v>
      </c>
      <c r="AH196" s="1">
        <v>27.55</v>
      </c>
      <c r="AI196" s="1" t="s">
        <v>125</v>
      </c>
      <c r="AK196" s="20">
        <v>91.95</v>
      </c>
      <c r="AL196" s="1">
        <v>275.50000000000102</v>
      </c>
      <c r="AM196" s="1" t="s">
        <v>125</v>
      </c>
      <c r="AO196" s="4">
        <v>101.95</v>
      </c>
      <c r="AP196" s="1">
        <v>195805</v>
      </c>
      <c r="AQ196" s="1" t="s">
        <v>125</v>
      </c>
      <c r="AS196" s="4">
        <v>111.95</v>
      </c>
      <c r="AT196" s="1">
        <v>195805000</v>
      </c>
      <c r="AU196" s="1" t="s">
        <v>125</v>
      </c>
      <c r="AW196" s="4">
        <v>121.95</v>
      </c>
      <c r="AX196" s="1">
        <v>195805000000</v>
      </c>
      <c r="AY196" s="1" t="s">
        <v>125</v>
      </c>
      <c r="BA196" s="4">
        <v>131.94999999999999</v>
      </c>
      <c r="BB196" s="1">
        <v>195805000000000</v>
      </c>
      <c r="BC196" s="1" t="s">
        <v>125</v>
      </c>
      <c r="BE196" s="4">
        <v>141.94999999999999</v>
      </c>
      <c r="BF196" s="1">
        <v>1.95805E+17</v>
      </c>
      <c r="BG196" s="1" t="s">
        <v>125</v>
      </c>
    </row>
    <row r="197" spans="1:59" x14ac:dyDescent="0.55000000000000004">
      <c r="A197" s="20">
        <v>1.96</v>
      </c>
      <c r="B197" s="1">
        <v>196</v>
      </c>
      <c r="C197" s="1" t="s">
        <v>131</v>
      </c>
      <c r="E197" s="4">
        <v>11.96</v>
      </c>
      <c r="F197" s="21">
        <v>12.564</v>
      </c>
      <c r="G197" s="1" t="s">
        <v>129</v>
      </c>
      <c r="I197" s="20">
        <v>21.96</v>
      </c>
      <c r="J197" s="1">
        <v>12.564</v>
      </c>
      <c r="K197" s="1" t="s">
        <v>134</v>
      </c>
      <c r="M197" s="20">
        <v>31.96</v>
      </c>
      <c r="N197" s="1">
        <v>5.5079999999999796</v>
      </c>
      <c r="O197" s="1" t="s">
        <v>135</v>
      </c>
      <c r="Q197" s="20">
        <v>41.96</v>
      </c>
      <c r="R197" s="1">
        <v>2.1760000000000002</v>
      </c>
      <c r="S197" s="1" t="s">
        <v>137</v>
      </c>
      <c r="U197" s="20">
        <v>51.96</v>
      </c>
      <c r="V197" s="1">
        <v>11.5079999999999</v>
      </c>
      <c r="W197" s="1" t="s">
        <v>137</v>
      </c>
      <c r="Y197" s="20">
        <v>61.96</v>
      </c>
      <c r="Z197" s="1">
        <v>95.660000000000196</v>
      </c>
      <c r="AA197" s="1" t="s">
        <v>137</v>
      </c>
      <c r="AC197" s="20">
        <v>71.959999999999994</v>
      </c>
      <c r="AD197" s="1">
        <v>2.7639999999999798</v>
      </c>
      <c r="AE197" s="1" t="s">
        <v>125</v>
      </c>
      <c r="AG197" s="20">
        <v>81.96</v>
      </c>
      <c r="AH197" s="1">
        <v>27.64</v>
      </c>
      <c r="AI197" s="1" t="s">
        <v>125</v>
      </c>
      <c r="AK197" s="20">
        <v>91.96</v>
      </c>
      <c r="AL197" s="1">
        <v>276.400000000001</v>
      </c>
      <c r="AM197" s="1" t="s">
        <v>125</v>
      </c>
      <c r="AO197" s="4">
        <v>101.96</v>
      </c>
      <c r="AP197" s="1">
        <v>196804</v>
      </c>
      <c r="AQ197" s="1" t="s">
        <v>125</v>
      </c>
      <c r="AS197" s="4">
        <v>111.96</v>
      </c>
      <c r="AT197" s="1">
        <v>196804000</v>
      </c>
      <c r="AU197" s="1" t="s">
        <v>125</v>
      </c>
      <c r="AW197" s="4">
        <v>121.96</v>
      </c>
      <c r="AX197" s="1">
        <v>196804000000</v>
      </c>
      <c r="AY197" s="1" t="s">
        <v>125</v>
      </c>
      <c r="BA197" s="4">
        <v>131.96</v>
      </c>
      <c r="BB197" s="1">
        <v>196804000000000</v>
      </c>
      <c r="BC197" s="1" t="s">
        <v>125</v>
      </c>
      <c r="BE197" s="4">
        <v>141.96</v>
      </c>
      <c r="BF197" s="1">
        <v>1.96804E+17</v>
      </c>
      <c r="BG197" s="1" t="s">
        <v>125</v>
      </c>
    </row>
    <row r="198" spans="1:59" x14ac:dyDescent="0.55000000000000004">
      <c r="A198" s="20">
        <v>1.97</v>
      </c>
      <c r="B198" s="1">
        <v>197</v>
      </c>
      <c r="C198" s="1" t="s">
        <v>131</v>
      </c>
      <c r="E198" s="4">
        <v>11.97</v>
      </c>
      <c r="F198" s="21">
        <v>12.622999999999999</v>
      </c>
      <c r="G198" s="1" t="s">
        <v>129</v>
      </c>
      <c r="I198" s="20">
        <v>21.97</v>
      </c>
      <c r="J198" s="1">
        <v>12.622999999999999</v>
      </c>
      <c r="K198" s="1" t="s">
        <v>134</v>
      </c>
      <c r="M198" s="20">
        <v>31.97</v>
      </c>
      <c r="N198" s="1">
        <v>5.5309999999999802</v>
      </c>
      <c r="O198" s="1" t="s">
        <v>135</v>
      </c>
      <c r="Q198" s="20">
        <v>41.97</v>
      </c>
      <c r="R198" s="1">
        <v>2.1819999999999999</v>
      </c>
      <c r="S198" s="1" t="s">
        <v>137</v>
      </c>
      <c r="U198" s="20">
        <v>51.97</v>
      </c>
      <c r="V198" s="1">
        <v>11.530999999999899</v>
      </c>
      <c r="W198" s="1" t="s">
        <v>137</v>
      </c>
      <c r="Y198" s="20">
        <v>61.97</v>
      </c>
      <c r="Z198" s="1">
        <v>95.995000000000203</v>
      </c>
      <c r="AA198" s="1" t="s">
        <v>137</v>
      </c>
      <c r="AC198" s="20">
        <v>71.97</v>
      </c>
      <c r="AD198" s="1">
        <v>2.7729999999999801</v>
      </c>
      <c r="AE198" s="1" t="s">
        <v>125</v>
      </c>
      <c r="AG198" s="20">
        <v>81.97</v>
      </c>
      <c r="AH198" s="1">
        <v>27.73</v>
      </c>
      <c r="AI198" s="1" t="s">
        <v>125</v>
      </c>
      <c r="AK198" s="20">
        <v>91.97</v>
      </c>
      <c r="AL198" s="1">
        <v>277.30000000000098</v>
      </c>
      <c r="AM198" s="1" t="s">
        <v>125</v>
      </c>
      <c r="AO198" s="4">
        <v>101.97</v>
      </c>
      <c r="AP198" s="1">
        <v>197803</v>
      </c>
      <c r="AQ198" s="1" t="s">
        <v>125</v>
      </c>
      <c r="AS198" s="4">
        <v>111.97</v>
      </c>
      <c r="AT198" s="1">
        <v>197803000</v>
      </c>
      <c r="AU198" s="1" t="s">
        <v>125</v>
      </c>
      <c r="AW198" s="4">
        <v>121.97</v>
      </c>
      <c r="AX198" s="1">
        <v>197803000000</v>
      </c>
      <c r="AY198" s="1" t="s">
        <v>125</v>
      </c>
      <c r="BA198" s="4">
        <v>131.97</v>
      </c>
      <c r="BB198" s="1">
        <v>197803000000000</v>
      </c>
      <c r="BC198" s="1" t="s">
        <v>125</v>
      </c>
      <c r="BE198" s="4">
        <v>141.97</v>
      </c>
      <c r="BF198" s="1">
        <v>1.97803E+17</v>
      </c>
      <c r="BG198" s="1" t="s">
        <v>125</v>
      </c>
    </row>
    <row r="199" spans="1:59" x14ac:dyDescent="0.55000000000000004">
      <c r="A199" s="20">
        <v>1.98</v>
      </c>
      <c r="B199" s="1">
        <v>198</v>
      </c>
      <c r="C199" s="1" t="s">
        <v>131</v>
      </c>
      <c r="E199" s="4">
        <v>11.98</v>
      </c>
      <c r="F199" s="21">
        <v>12.682</v>
      </c>
      <c r="G199" s="1" t="s">
        <v>129</v>
      </c>
      <c r="I199" s="20">
        <v>21.98</v>
      </c>
      <c r="J199" s="1">
        <v>12.682</v>
      </c>
      <c r="K199" s="1" t="s">
        <v>134</v>
      </c>
      <c r="M199" s="20">
        <v>31.98</v>
      </c>
      <c r="N199" s="1">
        <v>5.5539999999999798</v>
      </c>
      <c r="O199" s="1" t="s">
        <v>135</v>
      </c>
      <c r="Q199" s="20">
        <v>41.98</v>
      </c>
      <c r="R199" s="1">
        <v>2.1880000000000002</v>
      </c>
      <c r="S199" s="1" t="s">
        <v>137</v>
      </c>
      <c r="U199" s="20">
        <v>51.98</v>
      </c>
      <c r="V199" s="1">
        <v>11.553999999999901</v>
      </c>
      <c r="W199" s="1" t="s">
        <v>137</v>
      </c>
      <c r="Y199" s="20">
        <v>61.98</v>
      </c>
      <c r="Z199" s="1">
        <v>96.330000000000197</v>
      </c>
      <c r="AA199" s="1" t="s">
        <v>137</v>
      </c>
      <c r="AC199" s="20">
        <v>71.98</v>
      </c>
      <c r="AD199" s="1">
        <v>2.78199999999998</v>
      </c>
      <c r="AE199" s="1" t="s">
        <v>125</v>
      </c>
      <c r="AG199" s="20">
        <v>81.98</v>
      </c>
      <c r="AH199" s="1">
        <v>27.82</v>
      </c>
      <c r="AI199" s="1" t="s">
        <v>125</v>
      </c>
      <c r="AK199" s="20">
        <v>91.98</v>
      </c>
      <c r="AL199" s="1">
        <v>278.20000000000101</v>
      </c>
      <c r="AM199" s="1" t="s">
        <v>125</v>
      </c>
      <c r="AO199" s="4">
        <v>101.98</v>
      </c>
      <c r="AP199" s="1">
        <v>198802</v>
      </c>
      <c r="AQ199" s="1" t="s">
        <v>125</v>
      </c>
      <c r="AS199" s="4">
        <v>111.98</v>
      </c>
      <c r="AT199" s="1">
        <v>198802000</v>
      </c>
      <c r="AU199" s="1" t="s">
        <v>125</v>
      </c>
      <c r="AW199" s="4">
        <v>121.98</v>
      </c>
      <c r="AX199" s="1">
        <v>198802000000</v>
      </c>
      <c r="AY199" s="1" t="s">
        <v>125</v>
      </c>
      <c r="BA199" s="4">
        <v>131.97999999999999</v>
      </c>
      <c r="BB199" s="1">
        <v>198802000000000</v>
      </c>
      <c r="BC199" s="1" t="s">
        <v>125</v>
      </c>
      <c r="BE199" s="4">
        <v>141.97999999999999</v>
      </c>
      <c r="BF199" s="1">
        <v>1.98802E+17</v>
      </c>
      <c r="BG199" s="1" t="s">
        <v>125</v>
      </c>
    </row>
    <row r="200" spans="1:59" x14ac:dyDescent="0.55000000000000004">
      <c r="A200" s="20">
        <v>1.99</v>
      </c>
      <c r="B200" s="1">
        <v>199</v>
      </c>
      <c r="C200" s="1" t="s">
        <v>131</v>
      </c>
      <c r="E200" s="4">
        <v>11.99</v>
      </c>
      <c r="F200" s="21">
        <v>12.741</v>
      </c>
      <c r="G200" s="1" t="s">
        <v>129</v>
      </c>
      <c r="I200" s="20">
        <v>21.99</v>
      </c>
      <c r="J200" s="1">
        <v>12.741</v>
      </c>
      <c r="K200" s="1" t="s">
        <v>134</v>
      </c>
      <c r="M200" s="20">
        <v>31.99</v>
      </c>
      <c r="N200" s="1">
        <v>5.5769999999999804</v>
      </c>
      <c r="O200" s="1" t="s">
        <v>135</v>
      </c>
      <c r="Q200" s="20">
        <v>41.99</v>
      </c>
      <c r="R200" s="1">
        <v>2.194</v>
      </c>
      <c r="S200" s="1" t="s">
        <v>137</v>
      </c>
      <c r="U200" s="20">
        <v>51.99</v>
      </c>
      <c r="V200" s="1">
        <v>11.5769999999999</v>
      </c>
      <c r="W200" s="1" t="s">
        <v>137</v>
      </c>
      <c r="Y200" s="20">
        <v>61.99</v>
      </c>
      <c r="Z200" s="1">
        <v>96.665000000000205</v>
      </c>
      <c r="AA200" s="1" t="s">
        <v>137</v>
      </c>
      <c r="AC200" s="20">
        <v>71.989999999999995</v>
      </c>
      <c r="AD200" s="1">
        <v>2.7909999999999799</v>
      </c>
      <c r="AE200" s="1" t="s">
        <v>125</v>
      </c>
      <c r="AG200" s="20">
        <v>81.99</v>
      </c>
      <c r="AH200" s="1">
        <v>27.91</v>
      </c>
      <c r="AI200" s="1" t="s">
        <v>125</v>
      </c>
      <c r="AK200" s="20">
        <v>91.99</v>
      </c>
      <c r="AL200" s="1">
        <v>279.10000000000099</v>
      </c>
      <c r="AM200" s="1" t="s">
        <v>125</v>
      </c>
      <c r="AO200" s="4">
        <v>101.99</v>
      </c>
      <c r="AP200" s="1">
        <v>199801</v>
      </c>
      <c r="AQ200" s="1" t="s">
        <v>125</v>
      </c>
      <c r="AS200" s="4">
        <v>111.99</v>
      </c>
      <c r="AT200" s="1">
        <v>199801000</v>
      </c>
      <c r="AU200" s="1" t="s">
        <v>125</v>
      </c>
      <c r="AW200" s="4">
        <v>121.99</v>
      </c>
      <c r="AX200" s="1">
        <v>199801000000</v>
      </c>
      <c r="AY200" s="1" t="s">
        <v>125</v>
      </c>
      <c r="BA200" s="4">
        <v>131.99</v>
      </c>
      <c r="BB200" s="1">
        <v>199801000000000</v>
      </c>
      <c r="BC200" s="1" t="s">
        <v>125</v>
      </c>
      <c r="BE200" s="4">
        <v>141.99</v>
      </c>
      <c r="BF200" s="1">
        <v>1.99801E+17</v>
      </c>
      <c r="BG200" s="1" t="s">
        <v>125</v>
      </c>
    </row>
    <row r="201" spans="1:59" x14ac:dyDescent="0.55000000000000004">
      <c r="A201" s="20">
        <v>2</v>
      </c>
      <c r="B201" s="1">
        <v>200</v>
      </c>
      <c r="C201" s="1" t="s">
        <v>131</v>
      </c>
      <c r="E201" s="4">
        <v>12</v>
      </c>
      <c r="F201" s="21">
        <v>12.8</v>
      </c>
      <c r="G201" s="1" t="s">
        <v>129</v>
      </c>
      <c r="I201" s="20">
        <v>22</v>
      </c>
      <c r="J201" s="1">
        <v>12.8</v>
      </c>
      <c r="K201" s="1" t="s">
        <v>134</v>
      </c>
      <c r="M201" s="20">
        <v>32</v>
      </c>
      <c r="N201" s="1">
        <v>5.5999999999999801</v>
      </c>
      <c r="O201" s="1" t="s">
        <v>135</v>
      </c>
      <c r="Q201" s="20">
        <v>42</v>
      </c>
      <c r="R201" s="1">
        <v>2.2000000000000002</v>
      </c>
      <c r="S201" s="1" t="s">
        <v>137</v>
      </c>
      <c r="U201" s="20">
        <v>52</v>
      </c>
      <c r="V201" s="1">
        <v>11.5999999999999</v>
      </c>
      <c r="W201" s="1" t="s">
        <v>137</v>
      </c>
      <c r="Y201" s="20">
        <v>62</v>
      </c>
      <c r="Z201" s="1">
        <v>97.000000000000199</v>
      </c>
      <c r="AA201" s="1" t="s">
        <v>137</v>
      </c>
      <c r="AC201" s="20">
        <v>72</v>
      </c>
      <c r="AD201" s="1">
        <v>2.7999999999999798</v>
      </c>
      <c r="AE201" s="1" t="s">
        <v>125</v>
      </c>
      <c r="AG201" s="20">
        <v>82</v>
      </c>
      <c r="AH201" s="1">
        <v>28</v>
      </c>
      <c r="AI201" s="1" t="s">
        <v>125</v>
      </c>
      <c r="AK201" s="20">
        <v>92</v>
      </c>
      <c r="AL201" s="1">
        <v>280.00000000000102</v>
      </c>
      <c r="AM201" s="1" t="s">
        <v>125</v>
      </c>
      <c r="AO201" s="4">
        <v>102</v>
      </c>
      <c r="AP201" s="1">
        <v>200800</v>
      </c>
      <c r="AQ201" s="1" t="s">
        <v>125</v>
      </c>
      <c r="AS201" s="4">
        <v>112</v>
      </c>
      <c r="AT201" s="1">
        <v>200800000</v>
      </c>
      <c r="AU201" s="1" t="s">
        <v>125</v>
      </c>
      <c r="AW201" s="4">
        <v>122</v>
      </c>
      <c r="AX201" s="1">
        <v>200800000000</v>
      </c>
      <c r="AY201" s="1" t="s">
        <v>125</v>
      </c>
      <c r="BA201" s="4">
        <v>132</v>
      </c>
      <c r="BB201" s="1">
        <v>200800000000000</v>
      </c>
      <c r="BC201" s="1" t="s">
        <v>125</v>
      </c>
      <c r="BE201" s="4">
        <v>142</v>
      </c>
      <c r="BF201" s="1">
        <v>2.008E+17</v>
      </c>
      <c r="BG201" s="1" t="s">
        <v>125</v>
      </c>
    </row>
    <row r="202" spans="1:59" x14ac:dyDescent="0.55000000000000004">
      <c r="A202" s="20">
        <v>2.0099999999999998</v>
      </c>
      <c r="B202" s="1">
        <v>201</v>
      </c>
      <c r="C202" s="1" t="s">
        <v>131</v>
      </c>
      <c r="E202" s="4">
        <v>12.01</v>
      </c>
      <c r="F202" s="21">
        <v>12.859</v>
      </c>
      <c r="G202" s="1" t="s">
        <v>129</v>
      </c>
      <c r="I202" s="20">
        <v>22.01</v>
      </c>
      <c r="J202" s="1">
        <v>12.859</v>
      </c>
      <c r="K202" s="1" t="s">
        <v>134</v>
      </c>
      <c r="M202" s="20">
        <v>32.01</v>
      </c>
      <c r="N202" s="1">
        <v>5.6229999999999798</v>
      </c>
      <c r="O202" s="1" t="s">
        <v>135</v>
      </c>
      <c r="Q202" s="20">
        <v>42.01</v>
      </c>
      <c r="R202" s="1">
        <v>2.206</v>
      </c>
      <c r="S202" s="1" t="s">
        <v>137</v>
      </c>
      <c r="U202" s="20">
        <v>52.01</v>
      </c>
      <c r="V202" s="1">
        <v>11.6229999999999</v>
      </c>
      <c r="W202" s="1" t="s">
        <v>137</v>
      </c>
      <c r="Y202" s="20">
        <v>62.01</v>
      </c>
      <c r="Z202" s="1">
        <v>97.335000000000207</v>
      </c>
      <c r="AA202" s="1" t="s">
        <v>137</v>
      </c>
      <c r="AC202" s="20">
        <v>72.010000000000005</v>
      </c>
      <c r="AD202" s="1">
        <v>2.8089999999999802</v>
      </c>
      <c r="AE202" s="1" t="s">
        <v>125</v>
      </c>
      <c r="AG202" s="20">
        <v>82.01</v>
      </c>
      <c r="AH202" s="1">
        <v>28.09</v>
      </c>
      <c r="AI202" s="1" t="s">
        <v>125</v>
      </c>
      <c r="AK202" s="20">
        <v>92.01</v>
      </c>
      <c r="AL202" s="1">
        <v>280.900000000001</v>
      </c>
      <c r="AM202" s="1" t="s">
        <v>125</v>
      </c>
      <c r="AO202" s="4">
        <v>102.01</v>
      </c>
      <c r="AP202" s="1">
        <v>201799</v>
      </c>
      <c r="AQ202" s="1" t="s">
        <v>125</v>
      </c>
      <c r="AS202" s="4">
        <v>112.01</v>
      </c>
      <c r="AT202" s="1">
        <v>201799000</v>
      </c>
      <c r="AU202" s="1" t="s">
        <v>125</v>
      </c>
      <c r="AW202" s="4">
        <v>122.01</v>
      </c>
      <c r="AX202" s="1">
        <v>201799000000</v>
      </c>
      <c r="AY202" s="1" t="s">
        <v>125</v>
      </c>
      <c r="BA202" s="4">
        <v>132.01</v>
      </c>
      <c r="BB202" s="1">
        <v>201799000000000</v>
      </c>
      <c r="BC202" s="1" t="s">
        <v>125</v>
      </c>
      <c r="BE202" s="4">
        <v>142.01</v>
      </c>
      <c r="BF202" s="1">
        <v>2.01799E+17</v>
      </c>
      <c r="BG202" s="1" t="s">
        <v>125</v>
      </c>
    </row>
    <row r="203" spans="1:59" x14ac:dyDescent="0.55000000000000004">
      <c r="A203" s="20">
        <v>2.02</v>
      </c>
      <c r="B203" s="1">
        <v>202</v>
      </c>
      <c r="C203" s="1" t="s">
        <v>131</v>
      </c>
      <c r="E203" s="4">
        <v>12.02</v>
      </c>
      <c r="F203" s="21">
        <v>12.917999999999999</v>
      </c>
      <c r="G203" s="1" t="s">
        <v>129</v>
      </c>
      <c r="I203" s="20">
        <v>22.02</v>
      </c>
      <c r="J203" s="1">
        <v>12.917999999999999</v>
      </c>
      <c r="K203" s="1" t="s">
        <v>134</v>
      </c>
      <c r="M203" s="20">
        <v>32.020000000000003</v>
      </c>
      <c r="N203" s="1">
        <v>5.6459999999999804</v>
      </c>
      <c r="O203" s="1" t="s">
        <v>135</v>
      </c>
      <c r="Q203" s="20">
        <v>42.02</v>
      </c>
      <c r="R203" s="1">
        <v>2.2120000000000002</v>
      </c>
      <c r="S203" s="1" t="s">
        <v>137</v>
      </c>
      <c r="U203" s="20">
        <v>52.02</v>
      </c>
      <c r="V203" s="1">
        <v>11.6459999999999</v>
      </c>
      <c r="W203" s="1" t="s">
        <v>137</v>
      </c>
      <c r="Y203" s="20">
        <v>62.02</v>
      </c>
      <c r="Z203" s="1">
        <v>97.670000000000201</v>
      </c>
      <c r="AA203" s="1" t="s">
        <v>137</v>
      </c>
      <c r="AC203" s="20">
        <v>72.02</v>
      </c>
      <c r="AD203" s="1">
        <v>2.8179999999999801</v>
      </c>
      <c r="AE203" s="1" t="s">
        <v>125</v>
      </c>
      <c r="AG203" s="20">
        <v>82.02</v>
      </c>
      <c r="AH203" s="1">
        <v>28.18</v>
      </c>
      <c r="AI203" s="1" t="s">
        <v>125</v>
      </c>
      <c r="AK203" s="20">
        <v>92.02</v>
      </c>
      <c r="AL203" s="1">
        <v>281.80000000000098</v>
      </c>
      <c r="AM203" s="1" t="s">
        <v>125</v>
      </c>
      <c r="AO203" s="4">
        <v>102.02</v>
      </c>
      <c r="AP203" s="1">
        <v>202798</v>
      </c>
      <c r="AQ203" s="1" t="s">
        <v>125</v>
      </c>
      <c r="AS203" s="4">
        <v>112.02</v>
      </c>
      <c r="AT203" s="1">
        <v>202798000</v>
      </c>
      <c r="AU203" s="1" t="s">
        <v>125</v>
      </c>
      <c r="AW203" s="4">
        <v>122.02</v>
      </c>
      <c r="AX203" s="1">
        <v>202798000000</v>
      </c>
      <c r="AY203" s="1" t="s">
        <v>125</v>
      </c>
      <c r="BA203" s="4">
        <v>132.02000000000001</v>
      </c>
      <c r="BB203" s="1">
        <v>202798000000000</v>
      </c>
      <c r="BC203" s="1" t="s">
        <v>125</v>
      </c>
      <c r="BE203" s="4">
        <v>142.02000000000001</v>
      </c>
      <c r="BF203" s="1">
        <v>2.02798E+17</v>
      </c>
      <c r="BG203" s="1" t="s">
        <v>125</v>
      </c>
    </row>
    <row r="204" spans="1:59" x14ac:dyDescent="0.55000000000000004">
      <c r="A204" s="20">
        <v>2.0299999999999998</v>
      </c>
      <c r="B204" s="1">
        <v>203</v>
      </c>
      <c r="C204" s="1" t="s">
        <v>131</v>
      </c>
      <c r="E204" s="4">
        <v>12.03</v>
      </c>
      <c r="F204" s="21">
        <v>12.977</v>
      </c>
      <c r="G204" s="1" t="s">
        <v>129</v>
      </c>
      <c r="I204" s="20">
        <v>22.03</v>
      </c>
      <c r="J204" s="1">
        <v>12.977</v>
      </c>
      <c r="K204" s="1" t="s">
        <v>134</v>
      </c>
      <c r="M204" s="20">
        <v>32.03</v>
      </c>
      <c r="N204" s="1">
        <v>5.6689999999999801</v>
      </c>
      <c r="O204" s="1" t="s">
        <v>135</v>
      </c>
      <c r="Q204" s="20">
        <v>42.03</v>
      </c>
      <c r="R204" s="1">
        <v>2.218</v>
      </c>
      <c r="S204" s="1" t="s">
        <v>137</v>
      </c>
      <c r="U204" s="20">
        <v>52.03</v>
      </c>
      <c r="V204" s="1">
        <v>11.668999999999899</v>
      </c>
      <c r="W204" s="1" t="s">
        <v>137</v>
      </c>
      <c r="Y204" s="20">
        <v>62.03</v>
      </c>
      <c r="Z204" s="1">
        <v>98.005000000000194</v>
      </c>
      <c r="AA204" s="1" t="s">
        <v>137</v>
      </c>
      <c r="AC204" s="20">
        <v>72.03</v>
      </c>
      <c r="AD204" s="1">
        <v>2.82699999999998</v>
      </c>
      <c r="AE204" s="1" t="s">
        <v>125</v>
      </c>
      <c r="AG204" s="20">
        <v>82.03</v>
      </c>
      <c r="AH204" s="1">
        <v>28.27</v>
      </c>
      <c r="AI204" s="1" t="s">
        <v>125</v>
      </c>
      <c r="AK204" s="20">
        <v>92.03</v>
      </c>
      <c r="AL204" s="1">
        <v>282.70000000000101</v>
      </c>
      <c r="AM204" s="1" t="s">
        <v>125</v>
      </c>
      <c r="AO204" s="4">
        <v>102.03</v>
      </c>
      <c r="AP204" s="1">
        <v>203797</v>
      </c>
      <c r="AQ204" s="1" t="s">
        <v>125</v>
      </c>
      <c r="AS204" s="4">
        <v>112.03</v>
      </c>
      <c r="AT204" s="1">
        <v>203797000</v>
      </c>
      <c r="AU204" s="1" t="s">
        <v>125</v>
      </c>
      <c r="AW204" s="4">
        <v>122.03</v>
      </c>
      <c r="AX204" s="1">
        <v>203797000000</v>
      </c>
      <c r="AY204" s="1" t="s">
        <v>125</v>
      </c>
      <c r="BA204" s="4">
        <v>132.03</v>
      </c>
      <c r="BB204" s="1">
        <v>203797000000000</v>
      </c>
      <c r="BC204" s="1" t="s">
        <v>125</v>
      </c>
      <c r="BE204" s="4">
        <v>142.03</v>
      </c>
      <c r="BF204" s="1">
        <v>2.03797E+17</v>
      </c>
      <c r="BG204" s="1" t="s">
        <v>125</v>
      </c>
    </row>
    <row r="205" spans="1:59" x14ac:dyDescent="0.55000000000000004">
      <c r="A205" s="20">
        <v>2.04</v>
      </c>
      <c r="B205" s="1">
        <v>204</v>
      </c>
      <c r="C205" s="1" t="s">
        <v>131</v>
      </c>
      <c r="E205" s="4">
        <v>12.04</v>
      </c>
      <c r="F205" s="21">
        <v>13.036</v>
      </c>
      <c r="G205" s="1" t="s">
        <v>129</v>
      </c>
      <c r="I205" s="20">
        <v>22.04</v>
      </c>
      <c r="J205" s="1">
        <v>13.036</v>
      </c>
      <c r="K205" s="1" t="s">
        <v>134</v>
      </c>
      <c r="M205" s="20">
        <v>32.04</v>
      </c>
      <c r="N205" s="1">
        <v>5.6919999999999797</v>
      </c>
      <c r="O205" s="1" t="s">
        <v>135</v>
      </c>
      <c r="Q205" s="20">
        <v>42.04</v>
      </c>
      <c r="R205" s="1">
        <v>2.2240000000000002</v>
      </c>
      <c r="S205" s="1" t="s">
        <v>137</v>
      </c>
      <c r="U205" s="20">
        <v>52.04</v>
      </c>
      <c r="V205" s="1">
        <v>11.691999999999901</v>
      </c>
      <c r="W205" s="1" t="s">
        <v>137</v>
      </c>
      <c r="Y205" s="20">
        <v>62.04</v>
      </c>
      <c r="Z205" s="1">
        <v>98.340000000000202</v>
      </c>
      <c r="AA205" s="1" t="s">
        <v>137</v>
      </c>
      <c r="AC205" s="20">
        <v>72.040000000000006</v>
      </c>
      <c r="AD205" s="1">
        <v>2.8359999999999799</v>
      </c>
      <c r="AE205" s="1" t="s">
        <v>125</v>
      </c>
      <c r="AG205" s="20">
        <v>82.04</v>
      </c>
      <c r="AH205" s="1">
        <v>28.36</v>
      </c>
      <c r="AI205" s="1" t="s">
        <v>125</v>
      </c>
      <c r="AK205" s="20">
        <v>92.04</v>
      </c>
      <c r="AL205" s="1">
        <v>283.60000000000099</v>
      </c>
      <c r="AM205" s="1" t="s">
        <v>125</v>
      </c>
      <c r="AO205" s="4">
        <v>102.04</v>
      </c>
      <c r="AP205" s="1">
        <v>204796</v>
      </c>
      <c r="AQ205" s="1" t="s">
        <v>125</v>
      </c>
      <c r="AS205" s="4">
        <v>112.04</v>
      </c>
      <c r="AT205" s="1">
        <v>204796000</v>
      </c>
      <c r="AU205" s="1" t="s">
        <v>125</v>
      </c>
      <c r="AW205" s="4">
        <v>122.04</v>
      </c>
      <c r="AX205" s="1">
        <v>204796000000</v>
      </c>
      <c r="AY205" s="1" t="s">
        <v>125</v>
      </c>
      <c r="BA205" s="4">
        <v>132.04</v>
      </c>
      <c r="BB205" s="1">
        <v>204796000000000</v>
      </c>
      <c r="BC205" s="1" t="s">
        <v>125</v>
      </c>
      <c r="BE205" s="4">
        <v>142.04</v>
      </c>
      <c r="BF205" s="1">
        <v>2.04796E+17</v>
      </c>
      <c r="BG205" s="1" t="s">
        <v>125</v>
      </c>
    </row>
    <row r="206" spans="1:59" x14ac:dyDescent="0.55000000000000004">
      <c r="A206" s="20">
        <v>2.0499999999999998</v>
      </c>
      <c r="B206" s="1">
        <v>205</v>
      </c>
      <c r="C206" s="1" t="s">
        <v>131</v>
      </c>
      <c r="E206" s="4">
        <v>12.05</v>
      </c>
      <c r="F206" s="21">
        <v>13.095000000000001</v>
      </c>
      <c r="G206" s="1" t="s">
        <v>129</v>
      </c>
      <c r="I206" s="20">
        <v>22.05</v>
      </c>
      <c r="J206" s="1">
        <v>13.095000000000001</v>
      </c>
      <c r="K206" s="1" t="s">
        <v>134</v>
      </c>
      <c r="M206" s="20">
        <v>32.049999999999997</v>
      </c>
      <c r="N206" s="1">
        <v>5.7149999999999803</v>
      </c>
      <c r="O206" s="1" t="s">
        <v>135</v>
      </c>
      <c r="Q206" s="20">
        <v>42.05</v>
      </c>
      <c r="R206" s="1">
        <v>2.23</v>
      </c>
      <c r="S206" s="1" t="s">
        <v>137</v>
      </c>
      <c r="U206" s="20">
        <v>52.05</v>
      </c>
      <c r="V206" s="1">
        <v>11.7149999999999</v>
      </c>
      <c r="W206" s="1" t="s">
        <v>137</v>
      </c>
      <c r="Y206" s="20">
        <v>62.05</v>
      </c>
      <c r="Z206" s="1">
        <v>98.675000000000196</v>
      </c>
      <c r="AA206" s="1" t="s">
        <v>137</v>
      </c>
      <c r="AC206" s="20">
        <v>72.05</v>
      </c>
      <c r="AD206" s="1">
        <v>2.8449999999999802</v>
      </c>
      <c r="AE206" s="1" t="s">
        <v>125</v>
      </c>
      <c r="AG206" s="20">
        <v>82.05</v>
      </c>
      <c r="AH206" s="1">
        <v>28.45</v>
      </c>
      <c r="AI206" s="1" t="s">
        <v>125</v>
      </c>
      <c r="AK206" s="20">
        <v>92.05</v>
      </c>
      <c r="AL206" s="1">
        <v>284.50000000000102</v>
      </c>
      <c r="AM206" s="1" t="s">
        <v>125</v>
      </c>
      <c r="AO206" s="4">
        <v>102.05</v>
      </c>
      <c r="AP206" s="1">
        <v>205795</v>
      </c>
      <c r="AQ206" s="1" t="s">
        <v>125</v>
      </c>
      <c r="AS206" s="4">
        <v>112.05</v>
      </c>
      <c r="AT206" s="1">
        <v>205795000</v>
      </c>
      <c r="AU206" s="1" t="s">
        <v>125</v>
      </c>
      <c r="AW206" s="4">
        <v>122.05</v>
      </c>
      <c r="AX206" s="1">
        <v>205795000000</v>
      </c>
      <c r="AY206" s="1" t="s">
        <v>125</v>
      </c>
      <c r="BA206" s="4">
        <v>132.05000000000001</v>
      </c>
      <c r="BB206" s="1">
        <v>205795000000000</v>
      </c>
      <c r="BC206" s="1" t="s">
        <v>125</v>
      </c>
      <c r="BE206" s="4">
        <v>142.05000000000001</v>
      </c>
      <c r="BF206" s="1">
        <v>2.05795E+17</v>
      </c>
      <c r="BG206" s="1" t="s">
        <v>125</v>
      </c>
    </row>
    <row r="207" spans="1:59" x14ac:dyDescent="0.55000000000000004">
      <c r="A207" s="20">
        <v>2.06</v>
      </c>
      <c r="B207" s="1">
        <v>206</v>
      </c>
      <c r="C207" s="1" t="s">
        <v>131</v>
      </c>
      <c r="E207" s="4">
        <v>12.06</v>
      </c>
      <c r="F207" s="21">
        <v>13.154</v>
      </c>
      <c r="G207" s="1" t="s">
        <v>129</v>
      </c>
      <c r="I207" s="20">
        <v>22.06</v>
      </c>
      <c r="J207" s="1">
        <v>13.154</v>
      </c>
      <c r="K207" s="1" t="s">
        <v>134</v>
      </c>
      <c r="M207" s="20">
        <v>32.06</v>
      </c>
      <c r="N207" s="1">
        <v>5.73799999999998</v>
      </c>
      <c r="O207" s="1" t="s">
        <v>135</v>
      </c>
      <c r="Q207" s="20">
        <v>42.06</v>
      </c>
      <c r="R207" s="1">
        <v>2.2360000000000002</v>
      </c>
      <c r="S207" s="1" t="s">
        <v>137</v>
      </c>
      <c r="U207" s="20">
        <v>52.06</v>
      </c>
      <c r="V207" s="1">
        <v>11.7379999999999</v>
      </c>
      <c r="W207" s="1" t="s">
        <v>137</v>
      </c>
      <c r="Y207" s="20">
        <v>62.06</v>
      </c>
      <c r="Z207" s="1">
        <v>99.010000000000204</v>
      </c>
      <c r="AA207" s="1" t="s">
        <v>137</v>
      </c>
      <c r="AC207" s="20">
        <v>72.06</v>
      </c>
      <c r="AD207" s="1">
        <v>2.8539999999999801</v>
      </c>
      <c r="AE207" s="1" t="s">
        <v>125</v>
      </c>
      <c r="AG207" s="20">
        <v>82.06</v>
      </c>
      <c r="AH207" s="1">
        <v>28.54</v>
      </c>
      <c r="AI207" s="1" t="s">
        <v>125</v>
      </c>
      <c r="AK207" s="20">
        <v>92.06</v>
      </c>
      <c r="AL207" s="1">
        <v>285.400000000001</v>
      </c>
      <c r="AM207" s="1" t="s">
        <v>125</v>
      </c>
      <c r="AO207" s="4">
        <v>102.06</v>
      </c>
      <c r="AP207" s="1">
        <v>206794</v>
      </c>
      <c r="AQ207" s="1" t="s">
        <v>125</v>
      </c>
      <c r="AS207" s="4">
        <v>112.06</v>
      </c>
      <c r="AT207" s="1">
        <v>206794000</v>
      </c>
      <c r="AU207" s="1" t="s">
        <v>125</v>
      </c>
      <c r="AW207" s="4">
        <v>122.06</v>
      </c>
      <c r="AX207" s="1">
        <v>206794000000</v>
      </c>
      <c r="AY207" s="1" t="s">
        <v>125</v>
      </c>
      <c r="BA207" s="4">
        <v>132.06</v>
      </c>
      <c r="BB207" s="1">
        <v>206794000000000</v>
      </c>
      <c r="BC207" s="1" t="s">
        <v>125</v>
      </c>
      <c r="BE207" s="4">
        <v>142.06</v>
      </c>
      <c r="BF207" s="1">
        <v>2.06794E+17</v>
      </c>
      <c r="BG207" s="1" t="s">
        <v>125</v>
      </c>
    </row>
    <row r="208" spans="1:59" x14ac:dyDescent="0.55000000000000004">
      <c r="A208" s="20">
        <v>2.0699999999999998</v>
      </c>
      <c r="B208" s="1">
        <v>207</v>
      </c>
      <c r="C208" s="1" t="s">
        <v>131</v>
      </c>
      <c r="E208" s="4">
        <v>12.07</v>
      </c>
      <c r="F208" s="21">
        <v>13.212999999999999</v>
      </c>
      <c r="G208" s="1" t="s">
        <v>129</v>
      </c>
      <c r="I208" s="20">
        <v>22.07</v>
      </c>
      <c r="J208" s="1">
        <v>13.212999999999999</v>
      </c>
      <c r="K208" s="1" t="s">
        <v>134</v>
      </c>
      <c r="M208" s="20">
        <v>32.07</v>
      </c>
      <c r="N208" s="1">
        <v>5.7609999999999797</v>
      </c>
      <c r="O208" s="1" t="s">
        <v>135</v>
      </c>
      <c r="Q208" s="20">
        <v>42.07</v>
      </c>
      <c r="R208" s="1">
        <v>2.242</v>
      </c>
      <c r="S208" s="1" t="s">
        <v>137</v>
      </c>
      <c r="U208" s="20">
        <v>52.07</v>
      </c>
      <c r="V208" s="1">
        <v>11.7609999999999</v>
      </c>
      <c r="W208" s="1" t="s">
        <v>137</v>
      </c>
      <c r="Y208" s="20">
        <v>62.07</v>
      </c>
      <c r="Z208" s="1">
        <v>99.345000000000198</v>
      </c>
      <c r="AA208" s="1" t="s">
        <v>137</v>
      </c>
      <c r="AC208" s="20">
        <v>72.069999999999993</v>
      </c>
      <c r="AD208" s="1">
        <v>2.86299999999998</v>
      </c>
      <c r="AE208" s="1" t="s">
        <v>125</v>
      </c>
      <c r="AG208" s="20">
        <v>82.07</v>
      </c>
      <c r="AH208" s="1">
        <v>28.63</v>
      </c>
      <c r="AI208" s="1" t="s">
        <v>125</v>
      </c>
      <c r="AK208" s="20">
        <v>92.07</v>
      </c>
      <c r="AL208" s="1">
        <v>286.30000000000098</v>
      </c>
      <c r="AM208" s="1" t="s">
        <v>125</v>
      </c>
      <c r="AO208" s="4">
        <v>102.07</v>
      </c>
      <c r="AP208" s="1">
        <v>207793</v>
      </c>
      <c r="AQ208" s="1" t="s">
        <v>125</v>
      </c>
      <c r="AS208" s="4">
        <v>112.07</v>
      </c>
      <c r="AT208" s="1">
        <v>207793000</v>
      </c>
      <c r="AU208" s="1" t="s">
        <v>125</v>
      </c>
      <c r="AW208" s="4">
        <v>122.07</v>
      </c>
      <c r="AX208" s="1">
        <v>207793000000</v>
      </c>
      <c r="AY208" s="1" t="s">
        <v>125</v>
      </c>
      <c r="BA208" s="4">
        <v>132.07</v>
      </c>
      <c r="BB208" s="1">
        <v>207793000000000</v>
      </c>
      <c r="BC208" s="1" t="s">
        <v>125</v>
      </c>
      <c r="BE208" s="4">
        <v>142.07</v>
      </c>
      <c r="BF208" s="1">
        <v>2.07793E+17</v>
      </c>
      <c r="BG208" s="1" t="s">
        <v>125</v>
      </c>
    </row>
    <row r="209" spans="1:59" x14ac:dyDescent="0.55000000000000004">
      <c r="A209" s="20">
        <v>2.08</v>
      </c>
      <c r="B209" s="1">
        <v>208</v>
      </c>
      <c r="C209" s="1" t="s">
        <v>131</v>
      </c>
      <c r="E209" s="4">
        <v>12.08</v>
      </c>
      <c r="F209" s="21">
        <v>13.272</v>
      </c>
      <c r="G209" s="1" t="s">
        <v>129</v>
      </c>
      <c r="I209" s="20">
        <v>22.08</v>
      </c>
      <c r="J209" s="1">
        <v>13.272</v>
      </c>
      <c r="K209" s="1" t="s">
        <v>134</v>
      </c>
      <c r="M209" s="20">
        <v>32.08</v>
      </c>
      <c r="N209" s="1">
        <v>5.7839999999999803</v>
      </c>
      <c r="O209" s="1" t="s">
        <v>135</v>
      </c>
      <c r="Q209" s="20">
        <v>42.08</v>
      </c>
      <c r="R209" s="1">
        <v>2.2480000000000002</v>
      </c>
      <c r="S209" s="1" t="s">
        <v>137</v>
      </c>
      <c r="U209" s="20">
        <v>52.08</v>
      </c>
      <c r="V209" s="1">
        <v>11.783999999999899</v>
      </c>
      <c r="W209" s="1" t="s">
        <v>137</v>
      </c>
      <c r="Y209" s="20">
        <v>62.08</v>
      </c>
      <c r="Z209" s="1">
        <v>99.680000000000206</v>
      </c>
      <c r="AA209" s="1" t="s">
        <v>137</v>
      </c>
      <c r="AC209" s="20">
        <v>72.08</v>
      </c>
      <c r="AD209" s="1">
        <v>2.8719999999999799</v>
      </c>
      <c r="AE209" s="1" t="s">
        <v>125</v>
      </c>
      <c r="AG209" s="20">
        <v>82.08</v>
      </c>
      <c r="AH209" s="1">
        <v>28.72</v>
      </c>
      <c r="AI209" s="1" t="s">
        <v>125</v>
      </c>
      <c r="AK209" s="20">
        <v>92.08</v>
      </c>
      <c r="AL209" s="1">
        <v>287.20000000000101</v>
      </c>
      <c r="AM209" s="1" t="s">
        <v>125</v>
      </c>
      <c r="AO209" s="4">
        <v>102.08</v>
      </c>
      <c r="AP209" s="1">
        <v>208792</v>
      </c>
      <c r="AQ209" s="1" t="s">
        <v>125</v>
      </c>
      <c r="AS209" s="4">
        <v>112.08</v>
      </c>
      <c r="AT209" s="1">
        <v>208792000</v>
      </c>
      <c r="AU209" s="1" t="s">
        <v>125</v>
      </c>
      <c r="AW209" s="4">
        <v>122.08</v>
      </c>
      <c r="AX209" s="1">
        <v>208792000000</v>
      </c>
      <c r="AY209" s="1" t="s">
        <v>125</v>
      </c>
      <c r="BA209" s="4">
        <v>132.08000000000001</v>
      </c>
      <c r="BB209" s="1">
        <v>208792000000000</v>
      </c>
      <c r="BC209" s="1" t="s">
        <v>125</v>
      </c>
      <c r="BE209" s="4">
        <v>142.08000000000001</v>
      </c>
      <c r="BF209" s="1">
        <v>2.08792E+17</v>
      </c>
      <c r="BG209" s="1" t="s">
        <v>125</v>
      </c>
    </row>
    <row r="210" spans="1:59" x14ac:dyDescent="0.55000000000000004">
      <c r="A210" s="20">
        <v>2.09</v>
      </c>
      <c r="B210" s="1">
        <v>209</v>
      </c>
      <c r="C210" s="1" t="s">
        <v>131</v>
      </c>
      <c r="E210" s="4">
        <v>12.09</v>
      </c>
      <c r="F210" s="21">
        <v>13.331</v>
      </c>
      <c r="G210" s="1" t="s">
        <v>129</v>
      </c>
      <c r="I210" s="20">
        <v>22.09</v>
      </c>
      <c r="J210" s="1">
        <v>13.331</v>
      </c>
      <c r="K210" s="1" t="s">
        <v>134</v>
      </c>
      <c r="M210" s="20">
        <v>32.090000000000003</v>
      </c>
      <c r="N210" s="1">
        <v>5.80699999999998</v>
      </c>
      <c r="O210" s="1" t="s">
        <v>135</v>
      </c>
      <c r="Q210" s="20">
        <v>42.09</v>
      </c>
      <c r="R210" s="1">
        <v>2.254</v>
      </c>
      <c r="S210" s="1" t="s">
        <v>137</v>
      </c>
      <c r="U210" s="20">
        <v>52.09</v>
      </c>
      <c r="V210" s="1">
        <v>11.806999999999899</v>
      </c>
      <c r="W210" s="1" t="s">
        <v>137</v>
      </c>
      <c r="Y210" s="20">
        <v>62.09</v>
      </c>
      <c r="Z210" s="1">
        <v>100.015</v>
      </c>
      <c r="AA210" s="1" t="s">
        <v>137</v>
      </c>
      <c r="AC210" s="20">
        <v>72.09</v>
      </c>
      <c r="AD210" s="1">
        <v>2.8809999999999798</v>
      </c>
      <c r="AE210" s="1" t="s">
        <v>125</v>
      </c>
      <c r="AG210" s="20">
        <v>82.09</v>
      </c>
      <c r="AH210" s="1">
        <v>28.81</v>
      </c>
      <c r="AI210" s="1" t="s">
        <v>125</v>
      </c>
      <c r="AK210" s="20">
        <v>92.09</v>
      </c>
      <c r="AL210" s="1">
        <v>288.10000000000099</v>
      </c>
      <c r="AM210" s="1" t="s">
        <v>125</v>
      </c>
      <c r="AO210" s="4">
        <v>102.09</v>
      </c>
      <c r="AP210" s="1">
        <v>209791</v>
      </c>
      <c r="AQ210" s="1" t="s">
        <v>125</v>
      </c>
      <c r="AS210" s="4">
        <v>112.09</v>
      </c>
      <c r="AT210" s="1">
        <v>209791000</v>
      </c>
      <c r="AU210" s="1" t="s">
        <v>125</v>
      </c>
      <c r="AW210" s="4">
        <v>122.09</v>
      </c>
      <c r="AX210" s="1">
        <v>209791000000</v>
      </c>
      <c r="AY210" s="1" t="s">
        <v>125</v>
      </c>
      <c r="BA210" s="4">
        <v>132.09</v>
      </c>
      <c r="BB210" s="1">
        <v>209791000000000</v>
      </c>
      <c r="BC210" s="1" t="s">
        <v>125</v>
      </c>
      <c r="BE210" s="4">
        <v>142.09</v>
      </c>
      <c r="BF210" s="1">
        <v>2.09791E+17</v>
      </c>
      <c r="BG210" s="1" t="s">
        <v>125</v>
      </c>
    </row>
    <row r="211" spans="1:59" x14ac:dyDescent="0.55000000000000004">
      <c r="A211" s="20">
        <v>2.1</v>
      </c>
      <c r="B211" s="1">
        <v>210</v>
      </c>
      <c r="C211" s="1" t="s">
        <v>131</v>
      </c>
      <c r="E211" s="4">
        <v>12.1</v>
      </c>
      <c r="F211" s="21">
        <v>13.39</v>
      </c>
      <c r="G211" s="1" t="s">
        <v>129</v>
      </c>
      <c r="I211" s="20">
        <v>22.1</v>
      </c>
      <c r="J211" s="1">
        <v>13.39</v>
      </c>
      <c r="K211" s="1" t="s">
        <v>134</v>
      </c>
      <c r="M211" s="20">
        <v>32.1</v>
      </c>
      <c r="N211" s="1">
        <v>5.8299999999999796</v>
      </c>
      <c r="O211" s="1" t="s">
        <v>135</v>
      </c>
      <c r="Q211" s="20">
        <v>42.1</v>
      </c>
      <c r="R211" s="1">
        <v>2.2599999999999998</v>
      </c>
      <c r="S211" s="1" t="s">
        <v>137</v>
      </c>
      <c r="U211" s="20">
        <v>52.1</v>
      </c>
      <c r="V211" s="1">
        <v>11.829999999999901</v>
      </c>
      <c r="W211" s="1" t="s">
        <v>137</v>
      </c>
      <c r="Y211" s="20">
        <v>62.1</v>
      </c>
      <c r="Z211" s="1">
        <v>100.35</v>
      </c>
      <c r="AA211" s="1" t="s">
        <v>137</v>
      </c>
      <c r="AC211" s="20">
        <v>72.099999999999994</v>
      </c>
      <c r="AD211" s="1">
        <v>2.8899999999999801</v>
      </c>
      <c r="AE211" s="1" t="s">
        <v>125</v>
      </c>
      <c r="AG211" s="20">
        <v>82.1</v>
      </c>
      <c r="AH211" s="1">
        <v>28.9</v>
      </c>
      <c r="AI211" s="1" t="s">
        <v>125</v>
      </c>
      <c r="AK211" s="20">
        <v>92.1</v>
      </c>
      <c r="AL211" s="1">
        <v>289.00000000000102</v>
      </c>
      <c r="AM211" s="1" t="s">
        <v>125</v>
      </c>
      <c r="AO211" s="4">
        <v>102.1</v>
      </c>
      <c r="AP211" s="1">
        <v>210790</v>
      </c>
      <c r="AQ211" s="1" t="s">
        <v>125</v>
      </c>
      <c r="AS211" s="4">
        <v>112.1</v>
      </c>
      <c r="AT211" s="1">
        <v>210790000</v>
      </c>
      <c r="AU211" s="1" t="s">
        <v>125</v>
      </c>
      <c r="AW211" s="4">
        <v>122.1</v>
      </c>
      <c r="AX211" s="1">
        <v>210790000000</v>
      </c>
      <c r="AY211" s="1" t="s">
        <v>125</v>
      </c>
      <c r="BA211" s="4">
        <v>132.1</v>
      </c>
      <c r="BB211" s="1">
        <v>210790000000000</v>
      </c>
      <c r="BC211" s="1" t="s">
        <v>125</v>
      </c>
      <c r="BE211" s="4">
        <v>142.1</v>
      </c>
      <c r="BF211" s="1">
        <v>2.1079E+17</v>
      </c>
      <c r="BG211" s="1" t="s">
        <v>125</v>
      </c>
    </row>
    <row r="212" spans="1:59" x14ac:dyDescent="0.55000000000000004">
      <c r="A212" s="20">
        <v>2.11</v>
      </c>
      <c r="B212" s="1">
        <v>211</v>
      </c>
      <c r="C212" s="1" t="s">
        <v>131</v>
      </c>
      <c r="E212" s="4">
        <v>12.11</v>
      </c>
      <c r="F212" s="21">
        <v>13.449</v>
      </c>
      <c r="G212" s="1" t="s">
        <v>129</v>
      </c>
      <c r="I212" s="20">
        <v>22.11</v>
      </c>
      <c r="J212" s="1">
        <v>13.449</v>
      </c>
      <c r="K212" s="1" t="s">
        <v>134</v>
      </c>
      <c r="M212" s="20">
        <v>32.11</v>
      </c>
      <c r="N212" s="1">
        <v>5.8529999999999802</v>
      </c>
      <c r="O212" s="1" t="s">
        <v>135</v>
      </c>
      <c r="Q212" s="20">
        <v>42.11</v>
      </c>
      <c r="R212" s="1">
        <v>2.266</v>
      </c>
      <c r="S212" s="1" t="s">
        <v>137</v>
      </c>
      <c r="U212" s="20">
        <v>52.11</v>
      </c>
      <c r="V212" s="1">
        <v>11.8529999999999</v>
      </c>
      <c r="W212" s="1" t="s">
        <v>137</v>
      </c>
      <c r="Y212" s="20">
        <v>62.11</v>
      </c>
      <c r="Z212" s="1">
        <v>100.685</v>
      </c>
      <c r="AA212" s="1" t="s">
        <v>137</v>
      </c>
      <c r="AC212" s="20">
        <v>72.11</v>
      </c>
      <c r="AD212" s="1">
        <v>2.89899999999998</v>
      </c>
      <c r="AE212" s="1" t="s">
        <v>125</v>
      </c>
      <c r="AG212" s="20">
        <v>82.11</v>
      </c>
      <c r="AH212" s="1">
        <v>28.99</v>
      </c>
      <c r="AI212" s="1" t="s">
        <v>125</v>
      </c>
      <c r="AK212" s="20">
        <v>92.11</v>
      </c>
      <c r="AL212" s="1">
        <v>289.900000000001</v>
      </c>
      <c r="AM212" s="1" t="s">
        <v>125</v>
      </c>
      <c r="AO212" s="4">
        <v>102.11</v>
      </c>
      <c r="AP212" s="1">
        <v>211789</v>
      </c>
      <c r="AQ212" s="1" t="s">
        <v>125</v>
      </c>
      <c r="AS212" s="4">
        <v>112.11</v>
      </c>
      <c r="AT212" s="1">
        <v>211789000</v>
      </c>
      <c r="AU212" s="1" t="s">
        <v>125</v>
      </c>
      <c r="AW212" s="4">
        <v>122.11</v>
      </c>
      <c r="AX212" s="1">
        <v>211789000000</v>
      </c>
      <c r="AY212" s="1" t="s">
        <v>125</v>
      </c>
      <c r="BA212" s="4">
        <v>132.11000000000001</v>
      </c>
      <c r="BB212" s="1">
        <v>211789000000000</v>
      </c>
      <c r="BC212" s="1" t="s">
        <v>125</v>
      </c>
      <c r="BE212" s="4">
        <v>142.11000000000001</v>
      </c>
      <c r="BF212" s="1">
        <v>2.11789E+17</v>
      </c>
      <c r="BG212" s="1" t="s">
        <v>125</v>
      </c>
    </row>
    <row r="213" spans="1:59" x14ac:dyDescent="0.55000000000000004">
      <c r="A213" s="20">
        <v>2.12</v>
      </c>
      <c r="B213" s="1">
        <v>212</v>
      </c>
      <c r="C213" s="1" t="s">
        <v>131</v>
      </c>
      <c r="E213" s="4">
        <v>12.12</v>
      </c>
      <c r="F213" s="21">
        <v>13.507999999999999</v>
      </c>
      <c r="G213" s="1" t="s">
        <v>129</v>
      </c>
      <c r="I213" s="20">
        <v>22.12</v>
      </c>
      <c r="J213" s="1">
        <v>13.507999999999999</v>
      </c>
      <c r="K213" s="1" t="s">
        <v>134</v>
      </c>
      <c r="M213" s="20">
        <v>32.119999999999997</v>
      </c>
      <c r="N213" s="1">
        <v>5.8759999999999799</v>
      </c>
      <c r="O213" s="1" t="s">
        <v>135</v>
      </c>
      <c r="Q213" s="20">
        <v>42.12</v>
      </c>
      <c r="R213" s="1">
        <v>2.2719999999999998</v>
      </c>
      <c r="S213" s="1" t="s">
        <v>137</v>
      </c>
      <c r="U213" s="20">
        <v>52.12</v>
      </c>
      <c r="V213" s="1">
        <v>11.8759999999999</v>
      </c>
      <c r="W213" s="1" t="s">
        <v>137</v>
      </c>
      <c r="Y213" s="20">
        <v>62.12</v>
      </c>
      <c r="Z213" s="1">
        <v>101.02</v>
      </c>
      <c r="AA213" s="1" t="s">
        <v>137</v>
      </c>
      <c r="AC213" s="20">
        <v>72.12</v>
      </c>
      <c r="AD213" s="1">
        <v>2.9079999999999799</v>
      </c>
      <c r="AE213" s="1" t="s">
        <v>125</v>
      </c>
      <c r="AG213" s="20">
        <v>82.12</v>
      </c>
      <c r="AH213" s="1">
        <v>29.08</v>
      </c>
      <c r="AI213" s="1" t="s">
        <v>125</v>
      </c>
      <c r="AK213" s="20">
        <v>92.12</v>
      </c>
      <c r="AL213" s="1">
        <v>290.80000000000098</v>
      </c>
      <c r="AM213" s="1" t="s">
        <v>125</v>
      </c>
      <c r="AO213" s="4">
        <v>102.12</v>
      </c>
      <c r="AP213" s="1">
        <v>212788</v>
      </c>
      <c r="AQ213" s="1" t="s">
        <v>125</v>
      </c>
      <c r="AS213" s="4">
        <v>112.12</v>
      </c>
      <c r="AT213" s="1">
        <v>212788000</v>
      </c>
      <c r="AU213" s="1" t="s">
        <v>125</v>
      </c>
      <c r="AW213" s="4">
        <v>122.12</v>
      </c>
      <c r="AX213" s="1">
        <v>212788000000</v>
      </c>
      <c r="AY213" s="1" t="s">
        <v>125</v>
      </c>
      <c r="BA213" s="4">
        <v>132.12</v>
      </c>
      <c r="BB213" s="1">
        <v>212788000000000</v>
      </c>
      <c r="BC213" s="1" t="s">
        <v>125</v>
      </c>
      <c r="BE213" s="4">
        <v>142.12</v>
      </c>
      <c r="BF213" s="1">
        <v>2.12788E+17</v>
      </c>
      <c r="BG213" s="1" t="s">
        <v>125</v>
      </c>
    </row>
    <row r="214" spans="1:59" x14ac:dyDescent="0.55000000000000004">
      <c r="A214" s="20">
        <v>2.13</v>
      </c>
      <c r="B214" s="1">
        <v>213</v>
      </c>
      <c r="C214" s="1" t="s">
        <v>131</v>
      </c>
      <c r="E214" s="4">
        <v>12.13</v>
      </c>
      <c r="F214" s="21">
        <v>13.567</v>
      </c>
      <c r="G214" s="1" t="s">
        <v>129</v>
      </c>
      <c r="I214" s="20">
        <v>22.13</v>
      </c>
      <c r="J214" s="1">
        <v>13.567</v>
      </c>
      <c r="K214" s="1" t="s">
        <v>134</v>
      </c>
      <c r="M214" s="20">
        <v>32.130000000000003</v>
      </c>
      <c r="N214" s="1">
        <v>5.8989999999999796</v>
      </c>
      <c r="O214" s="1" t="s">
        <v>135</v>
      </c>
      <c r="Q214" s="20">
        <v>42.13</v>
      </c>
      <c r="R214" s="1">
        <v>2.278</v>
      </c>
      <c r="S214" s="1" t="s">
        <v>137</v>
      </c>
      <c r="U214" s="20">
        <v>52.13</v>
      </c>
      <c r="V214" s="1">
        <v>11.8989999999999</v>
      </c>
      <c r="W214" s="1" t="s">
        <v>137</v>
      </c>
      <c r="Y214" s="20">
        <v>62.13</v>
      </c>
      <c r="Z214" s="1">
        <v>101.355</v>
      </c>
      <c r="AA214" s="1" t="s">
        <v>137</v>
      </c>
      <c r="AC214" s="20">
        <v>72.13</v>
      </c>
      <c r="AD214" s="1">
        <v>2.9169999999999798</v>
      </c>
      <c r="AE214" s="1" t="s">
        <v>125</v>
      </c>
      <c r="AG214" s="20">
        <v>82.13</v>
      </c>
      <c r="AH214" s="1">
        <v>29.17</v>
      </c>
      <c r="AI214" s="1" t="s">
        <v>125</v>
      </c>
      <c r="AK214" s="20">
        <v>92.13</v>
      </c>
      <c r="AL214" s="1">
        <v>291.70000000000101</v>
      </c>
      <c r="AM214" s="1" t="s">
        <v>125</v>
      </c>
      <c r="AO214" s="4">
        <v>102.13</v>
      </c>
      <c r="AP214" s="1">
        <v>213787</v>
      </c>
      <c r="AQ214" s="1" t="s">
        <v>125</v>
      </c>
      <c r="AS214" s="4">
        <v>112.13</v>
      </c>
      <c r="AT214" s="1">
        <v>213787000</v>
      </c>
      <c r="AU214" s="1" t="s">
        <v>125</v>
      </c>
      <c r="AW214" s="4">
        <v>122.13</v>
      </c>
      <c r="AX214" s="1">
        <v>213787000000</v>
      </c>
      <c r="AY214" s="1" t="s">
        <v>125</v>
      </c>
      <c r="BA214" s="4">
        <v>132.13</v>
      </c>
      <c r="BB214" s="1">
        <v>213787000000000</v>
      </c>
      <c r="BC214" s="1" t="s">
        <v>125</v>
      </c>
      <c r="BE214" s="4">
        <v>142.13</v>
      </c>
      <c r="BF214" s="1">
        <v>2.13787E+17</v>
      </c>
      <c r="BG214" s="1" t="s">
        <v>125</v>
      </c>
    </row>
    <row r="215" spans="1:59" x14ac:dyDescent="0.55000000000000004">
      <c r="A215" s="20">
        <v>2.14</v>
      </c>
      <c r="B215" s="1">
        <v>214</v>
      </c>
      <c r="C215" s="1" t="s">
        <v>131</v>
      </c>
      <c r="E215" s="4">
        <v>12.14</v>
      </c>
      <c r="F215" s="21">
        <v>13.625999999999999</v>
      </c>
      <c r="G215" s="1" t="s">
        <v>129</v>
      </c>
      <c r="I215" s="20">
        <v>22.14</v>
      </c>
      <c r="J215" s="1">
        <v>13.625999999999999</v>
      </c>
      <c r="K215" s="1" t="s">
        <v>134</v>
      </c>
      <c r="M215" s="20">
        <v>32.14</v>
      </c>
      <c r="N215" s="1">
        <v>5.9219999999999802</v>
      </c>
      <c r="O215" s="1" t="s">
        <v>135</v>
      </c>
      <c r="Q215" s="20">
        <v>42.14</v>
      </c>
      <c r="R215" s="1">
        <v>2.2839999999999998</v>
      </c>
      <c r="S215" s="1" t="s">
        <v>137</v>
      </c>
      <c r="U215" s="20">
        <v>52.14</v>
      </c>
      <c r="V215" s="1">
        <v>11.921999999999899</v>
      </c>
      <c r="W215" s="1" t="s">
        <v>137</v>
      </c>
      <c r="Y215" s="20">
        <v>62.14</v>
      </c>
      <c r="Z215" s="1">
        <v>101.69</v>
      </c>
      <c r="AA215" s="1" t="s">
        <v>137</v>
      </c>
      <c r="AC215" s="20">
        <v>72.14</v>
      </c>
      <c r="AD215" s="1">
        <v>2.9259999999999802</v>
      </c>
      <c r="AE215" s="1" t="s">
        <v>125</v>
      </c>
      <c r="AG215" s="20">
        <v>82.14</v>
      </c>
      <c r="AH215" s="1">
        <v>29.26</v>
      </c>
      <c r="AI215" s="1" t="s">
        <v>125</v>
      </c>
      <c r="AK215" s="20">
        <v>92.14</v>
      </c>
      <c r="AL215" s="1">
        <v>292.60000000000099</v>
      </c>
      <c r="AM215" s="1" t="s">
        <v>125</v>
      </c>
      <c r="AO215" s="4">
        <v>102.14</v>
      </c>
      <c r="AP215" s="1">
        <v>214786</v>
      </c>
      <c r="AQ215" s="1" t="s">
        <v>125</v>
      </c>
      <c r="AS215" s="4">
        <v>112.14</v>
      </c>
      <c r="AT215" s="1">
        <v>214786000</v>
      </c>
      <c r="AU215" s="1" t="s">
        <v>125</v>
      </c>
      <c r="AW215" s="4">
        <v>122.14</v>
      </c>
      <c r="AX215" s="1">
        <v>214786000000</v>
      </c>
      <c r="AY215" s="1" t="s">
        <v>125</v>
      </c>
      <c r="BA215" s="4">
        <v>132.13999999999999</v>
      </c>
      <c r="BB215" s="1">
        <v>214786000000000</v>
      </c>
      <c r="BC215" s="1" t="s">
        <v>125</v>
      </c>
      <c r="BE215" s="4">
        <v>142.13999999999999</v>
      </c>
      <c r="BF215" s="1">
        <v>2.14786E+17</v>
      </c>
      <c r="BG215" s="1" t="s">
        <v>125</v>
      </c>
    </row>
    <row r="216" spans="1:59" x14ac:dyDescent="0.55000000000000004">
      <c r="A216" s="20">
        <v>2.15</v>
      </c>
      <c r="B216" s="1">
        <v>215</v>
      </c>
      <c r="C216" s="1" t="s">
        <v>131</v>
      </c>
      <c r="E216" s="4">
        <v>12.15</v>
      </c>
      <c r="F216" s="21">
        <v>13.685</v>
      </c>
      <c r="G216" s="1" t="s">
        <v>129</v>
      </c>
      <c r="I216" s="20">
        <v>22.15</v>
      </c>
      <c r="J216" s="1">
        <v>13.685</v>
      </c>
      <c r="K216" s="1" t="s">
        <v>134</v>
      </c>
      <c r="M216" s="20">
        <v>32.15</v>
      </c>
      <c r="N216" s="1">
        <v>5.9449999999999799</v>
      </c>
      <c r="O216" s="1" t="s">
        <v>135</v>
      </c>
      <c r="Q216" s="20">
        <v>42.15</v>
      </c>
      <c r="R216" s="1">
        <v>2.29</v>
      </c>
      <c r="S216" s="1" t="s">
        <v>137</v>
      </c>
      <c r="U216" s="20">
        <v>52.15</v>
      </c>
      <c r="V216" s="1">
        <v>11.944999999999901</v>
      </c>
      <c r="W216" s="1" t="s">
        <v>137</v>
      </c>
      <c r="Y216" s="20">
        <v>62.15</v>
      </c>
      <c r="Z216" s="1">
        <v>102.02500000000001</v>
      </c>
      <c r="AA216" s="1" t="s">
        <v>137</v>
      </c>
      <c r="AC216" s="20">
        <v>72.150000000000006</v>
      </c>
      <c r="AD216" s="1">
        <v>2.9349999999999801</v>
      </c>
      <c r="AE216" s="1" t="s">
        <v>125</v>
      </c>
      <c r="AG216" s="20">
        <v>82.15</v>
      </c>
      <c r="AH216" s="1">
        <v>29.35</v>
      </c>
      <c r="AI216" s="1" t="s">
        <v>125</v>
      </c>
      <c r="AK216" s="20">
        <v>92.15</v>
      </c>
      <c r="AL216" s="1">
        <v>293.50000000000102</v>
      </c>
      <c r="AM216" s="1" t="s">
        <v>125</v>
      </c>
      <c r="AO216" s="4">
        <v>102.15</v>
      </c>
      <c r="AP216" s="1">
        <v>215785</v>
      </c>
      <c r="AQ216" s="1" t="s">
        <v>125</v>
      </c>
      <c r="AS216" s="4">
        <v>112.15</v>
      </c>
      <c r="AT216" s="1">
        <v>215785000</v>
      </c>
      <c r="AU216" s="1" t="s">
        <v>125</v>
      </c>
      <c r="AW216" s="4">
        <v>122.15</v>
      </c>
      <c r="AX216" s="1">
        <v>215785000000</v>
      </c>
      <c r="AY216" s="1" t="s">
        <v>125</v>
      </c>
      <c r="BA216" s="4">
        <v>132.15</v>
      </c>
      <c r="BB216" s="1">
        <v>215785000000000</v>
      </c>
      <c r="BC216" s="1" t="s">
        <v>125</v>
      </c>
      <c r="BE216" s="4">
        <v>142.15</v>
      </c>
      <c r="BF216" s="1">
        <v>2.15785E+17</v>
      </c>
      <c r="BG216" s="1" t="s">
        <v>125</v>
      </c>
    </row>
    <row r="217" spans="1:59" x14ac:dyDescent="0.55000000000000004">
      <c r="A217" s="20">
        <v>2.16</v>
      </c>
      <c r="B217" s="1">
        <v>216</v>
      </c>
      <c r="C217" s="1" t="s">
        <v>131</v>
      </c>
      <c r="E217" s="4">
        <v>12.16</v>
      </c>
      <c r="F217" s="21">
        <v>13.744</v>
      </c>
      <c r="G217" s="1" t="s">
        <v>129</v>
      </c>
      <c r="I217" s="20">
        <v>22.16</v>
      </c>
      <c r="J217" s="1">
        <v>13.744</v>
      </c>
      <c r="K217" s="1" t="s">
        <v>134</v>
      </c>
      <c r="M217" s="20">
        <v>32.159999999999997</v>
      </c>
      <c r="N217" s="1">
        <v>5.9679999999999804</v>
      </c>
      <c r="O217" s="1" t="s">
        <v>135</v>
      </c>
      <c r="Q217" s="20">
        <v>42.16</v>
      </c>
      <c r="R217" s="1">
        <v>2.2959999999999998</v>
      </c>
      <c r="S217" s="1" t="s">
        <v>137</v>
      </c>
      <c r="U217" s="20">
        <v>52.16</v>
      </c>
      <c r="V217" s="1">
        <v>11.9679999999999</v>
      </c>
      <c r="W217" s="1" t="s">
        <v>137</v>
      </c>
      <c r="Y217" s="20">
        <v>62.16</v>
      </c>
      <c r="Z217" s="1">
        <v>102.36</v>
      </c>
      <c r="AA217" s="1" t="s">
        <v>137</v>
      </c>
      <c r="AC217" s="20">
        <v>72.16</v>
      </c>
      <c r="AD217" s="1">
        <v>2.94399999999998</v>
      </c>
      <c r="AE217" s="1" t="s">
        <v>125</v>
      </c>
      <c r="AG217" s="20">
        <v>82.16</v>
      </c>
      <c r="AH217" s="1">
        <v>29.44</v>
      </c>
      <c r="AI217" s="1" t="s">
        <v>125</v>
      </c>
      <c r="AK217" s="20">
        <v>92.16</v>
      </c>
      <c r="AL217" s="1">
        <v>294.400000000001</v>
      </c>
      <c r="AM217" s="1" t="s">
        <v>125</v>
      </c>
      <c r="AO217" s="4">
        <v>102.16</v>
      </c>
      <c r="AP217" s="1">
        <v>216784</v>
      </c>
      <c r="AQ217" s="1" t="s">
        <v>125</v>
      </c>
      <c r="AS217" s="4">
        <v>112.16</v>
      </c>
      <c r="AT217" s="1">
        <v>216784000</v>
      </c>
      <c r="AU217" s="1" t="s">
        <v>125</v>
      </c>
      <c r="AW217" s="4">
        <v>122.16</v>
      </c>
      <c r="AX217" s="1">
        <v>216784000000</v>
      </c>
      <c r="AY217" s="1" t="s">
        <v>125</v>
      </c>
      <c r="BA217" s="4">
        <v>132.16</v>
      </c>
      <c r="BB217" s="1">
        <v>216784000000000</v>
      </c>
      <c r="BC217" s="1" t="s">
        <v>125</v>
      </c>
      <c r="BE217" s="4">
        <v>142.16</v>
      </c>
      <c r="BF217" s="1">
        <v>2.16784E+17</v>
      </c>
      <c r="BG217" s="1" t="s">
        <v>125</v>
      </c>
    </row>
    <row r="218" spans="1:59" x14ac:dyDescent="0.55000000000000004">
      <c r="A218" s="20">
        <v>2.17</v>
      </c>
      <c r="B218" s="1">
        <v>217</v>
      </c>
      <c r="C218" s="1" t="s">
        <v>131</v>
      </c>
      <c r="E218" s="4">
        <v>12.17</v>
      </c>
      <c r="F218" s="21">
        <v>13.803000000000001</v>
      </c>
      <c r="G218" s="1" t="s">
        <v>129</v>
      </c>
      <c r="I218" s="20">
        <v>22.17</v>
      </c>
      <c r="J218" s="1">
        <v>13.803000000000001</v>
      </c>
      <c r="K218" s="1" t="s">
        <v>134</v>
      </c>
      <c r="M218" s="20">
        <v>32.17</v>
      </c>
      <c r="N218" s="1">
        <v>5.9909999999999801</v>
      </c>
      <c r="O218" s="1" t="s">
        <v>135</v>
      </c>
      <c r="Q218" s="20">
        <v>42.17</v>
      </c>
      <c r="R218" s="1">
        <v>2.302</v>
      </c>
      <c r="S218" s="1" t="s">
        <v>137</v>
      </c>
      <c r="U218" s="20">
        <v>52.17</v>
      </c>
      <c r="V218" s="1">
        <v>11.9909999999999</v>
      </c>
      <c r="W218" s="1" t="s">
        <v>137</v>
      </c>
      <c r="Y218" s="20">
        <v>62.17</v>
      </c>
      <c r="Z218" s="1">
        <v>102.69499999999999</v>
      </c>
      <c r="AA218" s="1" t="s">
        <v>137</v>
      </c>
      <c r="AC218" s="20">
        <v>72.17</v>
      </c>
      <c r="AD218" s="1">
        <v>2.9529999999999799</v>
      </c>
      <c r="AE218" s="1" t="s">
        <v>125</v>
      </c>
      <c r="AG218" s="20">
        <v>82.17</v>
      </c>
      <c r="AH218" s="1">
        <v>29.53</v>
      </c>
      <c r="AI218" s="1" t="s">
        <v>125</v>
      </c>
      <c r="AK218" s="20">
        <v>92.17</v>
      </c>
      <c r="AL218" s="1">
        <v>295.30000000000098</v>
      </c>
      <c r="AM218" s="1" t="s">
        <v>125</v>
      </c>
      <c r="AO218" s="4">
        <v>102.17</v>
      </c>
      <c r="AP218" s="1">
        <v>217783</v>
      </c>
      <c r="AQ218" s="1" t="s">
        <v>125</v>
      </c>
      <c r="AS218" s="4">
        <v>112.17</v>
      </c>
      <c r="AT218" s="1">
        <v>217783000</v>
      </c>
      <c r="AU218" s="1" t="s">
        <v>125</v>
      </c>
      <c r="AW218" s="4">
        <v>122.17</v>
      </c>
      <c r="AX218" s="1">
        <v>217783000000</v>
      </c>
      <c r="AY218" s="1" t="s">
        <v>125</v>
      </c>
      <c r="BA218" s="4">
        <v>132.16999999999999</v>
      </c>
      <c r="BB218" s="1">
        <v>217783000000000</v>
      </c>
      <c r="BC218" s="1" t="s">
        <v>125</v>
      </c>
      <c r="BE218" s="4">
        <v>142.16999999999999</v>
      </c>
      <c r="BF218" s="1">
        <v>2.17783E+17</v>
      </c>
      <c r="BG218" s="1" t="s">
        <v>125</v>
      </c>
    </row>
    <row r="219" spans="1:59" x14ac:dyDescent="0.55000000000000004">
      <c r="A219" s="20">
        <v>2.1800000000000002</v>
      </c>
      <c r="B219" s="1">
        <v>218</v>
      </c>
      <c r="C219" s="1" t="s">
        <v>131</v>
      </c>
      <c r="E219" s="4">
        <v>12.18</v>
      </c>
      <c r="F219" s="21">
        <v>13.862</v>
      </c>
      <c r="G219" s="1" t="s">
        <v>129</v>
      </c>
      <c r="I219" s="20">
        <v>22.18</v>
      </c>
      <c r="J219" s="1">
        <v>13.862</v>
      </c>
      <c r="K219" s="1" t="s">
        <v>134</v>
      </c>
      <c r="M219" s="20">
        <v>32.18</v>
      </c>
      <c r="N219" s="1">
        <v>6.0139999999999798</v>
      </c>
      <c r="O219" s="1" t="s">
        <v>135</v>
      </c>
      <c r="Q219" s="20">
        <v>42.18</v>
      </c>
      <c r="R219" s="1">
        <v>2.3079999999999998</v>
      </c>
      <c r="S219" s="1" t="s">
        <v>137</v>
      </c>
      <c r="U219" s="20">
        <v>52.18</v>
      </c>
      <c r="V219" s="1">
        <v>12.0139999999999</v>
      </c>
      <c r="W219" s="1" t="s">
        <v>137</v>
      </c>
      <c r="Y219" s="20">
        <v>62.18</v>
      </c>
      <c r="Z219" s="1">
        <v>103.03</v>
      </c>
      <c r="AA219" s="1" t="s">
        <v>137</v>
      </c>
      <c r="AC219" s="20">
        <v>72.180000000000007</v>
      </c>
      <c r="AD219" s="1">
        <v>2.9619999999999802</v>
      </c>
      <c r="AE219" s="1" t="s">
        <v>125</v>
      </c>
      <c r="AG219" s="20">
        <v>82.18</v>
      </c>
      <c r="AH219" s="1">
        <v>29.62</v>
      </c>
      <c r="AI219" s="1" t="s">
        <v>125</v>
      </c>
      <c r="AK219" s="20">
        <v>92.18</v>
      </c>
      <c r="AL219" s="1">
        <v>296.20000000000101</v>
      </c>
      <c r="AM219" s="1" t="s">
        <v>125</v>
      </c>
      <c r="AO219" s="4">
        <v>102.18</v>
      </c>
      <c r="AP219" s="1">
        <v>218782</v>
      </c>
      <c r="AQ219" s="1" t="s">
        <v>125</v>
      </c>
      <c r="AS219" s="4">
        <v>112.18</v>
      </c>
      <c r="AT219" s="1">
        <v>218782000</v>
      </c>
      <c r="AU219" s="1" t="s">
        <v>125</v>
      </c>
      <c r="AW219" s="4">
        <v>122.18</v>
      </c>
      <c r="AX219" s="1">
        <v>218782000000</v>
      </c>
      <c r="AY219" s="1" t="s">
        <v>125</v>
      </c>
      <c r="BA219" s="4">
        <v>132.18</v>
      </c>
      <c r="BB219" s="1">
        <v>218782000000000</v>
      </c>
      <c r="BC219" s="1" t="s">
        <v>125</v>
      </c>
      <c r="BE219" s="4">
        <v>142.18</v>
      </c>
      <c r="BF219" s="1">
        <v>2.18782E+17</v>
      </c>
      <c r="BG219" s="1" t="s">
        <v>125</v>
      </c>
    </row>
    <row r="220" spans="1:59" x14ac:dyDescent="0.55000000000000004">
      <c r="A220" s="20">
        <v>2.19</v>
      </c>
      <c r="B220" s="1">
        <v>219</v>
      </c>
      <c r="C220" s="1" t="s">
        <v>131</v>
      </c>
      <c r="E220" s="4">
        <v>12.19</v>
      </c>
      <c r="F220" s="21">
        <v>13.920999999999999</v>
      </c>
      <c r="G220" s="1" t="s">
        <v>129</v>
      </c>
      <c r="I220" s="20">
        <v>22.19</v>
      </c>
      <c r="J220" s="1">
        <v>13.920999999999999</v>
      </c>
      <c r="K220" s="1" t="s">
        <v>134</v>
      </c>
      <c r="M220" s="20">
        <v>32.19</v>
      </c>
      <c r="N220" s="1">
        <v>6.0369999999999804</v>
      </c>
      <c r="O220" s="1" t="s">
        <v>135</v>
      </c>
      <c r="Q220" s="20">
        <v>42.19</v>
      </c>
      <c r="R220" s="1">
        <v>2.3140000000000001</v>
      </c>
      <c r="S220" s="1" t="s">
        <v>137</v>
      </c>
      <c r="U220" s="20">
        <v>52.19</v>
      </c>
      <c r="V220" s="1">
        <v>12.0369999999999</v>
      </c>
      <c r="W220" s="1" t="s">
        <v>137</v>
      </c>
      <c r="Y220" s="20">
        <v>62.19</v>
      </c>
      <c r="Z220" s="1">
        <v>103.36499999999999</v>
      </c>
      <c r="AA220" s="1" t="s">
        <v>137</v>
      </c>
      <c r="AC220" s="20">
        <v>72.19</v>
      </c>
      <c r="AD220" s="1">
        <v>2.9709999999999801</v>
      </c>
      <c r="AE220" s="1" t="s">
        <v>125</v>
      </c>
      <c r="AG220" s="20">
        <v>82.19</v>
      </c>
      <c r="AH220" s="1">
        <v>29.71</v>
      </c>
      <c r="AI220" s="1" t="s">
        <v>125</v>
      </c>
      <c r="AK220" s="20">
        <v>92.19</v>
      </c>
      <c r="AL220" s="1">
        <v>297.10000000000099</v>
      </c>
      <c r="AM220" s="1" t="s">
        <v>125</v>
      </c>
      <c r="AO220" s="4">
        <v>102.19</v>
      </c>
      <c r="AP220" s="1">
        <v>219781</v>
      </c>
      <c r="AQ220" s="1" t="s">
        <v>125</v>
      </c>
      <c r="AS220" s="4">
        <v>112.19</v>
      </c>
      <c r="AT220" s="1">
        <v>219781000</v>
      </c>
      <c r="AU220" s="1" t="s">
        <v>125</v>
      </c>
      <c r="AW220" s="4">
        <v>122.19</v>
      </c>
      <c r="AX220" s="1">
        <v>219781000000</v>
      </c>
      <c r="AY220" s="1" t="s">
        <v>125</v>
      </c>
      <c r="BA220" s="4">
        <v>132.19</v>
      </c>
      <c r="BB220" s="1">
        <v>219781000000000</v>
      </c>
      <c r="BC220" s="1" t="s">
        <v>125</v>
      </c>
      <c r="BE220" s="4">
        <v>142.19</v>
      </c>
      <c r="BF220" s="1">
        <v>2.19781E+17</v>
      </c>
      <c r="BG220" s="1" t="s">
        <v>125</v>
      </c>
    </row>
    <row r="221" spans="1:59" x14ac:dyDescent="0.55000000000000004">
      <c r="A221" s="20">
        <v>2.2000000000000002</v>
      </c>
      <c r="B221" s="1">
        <v>220</v>
      </c>
      <c r="C221" s="1" t="s">
        <v>131</v>
      </c>
      <c r="E221" s="4">
        <v>12.2</v>
      </c>
      <c r="F221" s="21">
        <v>13.98</v>
      </c>
      <c r="G221" s="1" t="s">
        <v>129</v>
      </c>
      <c r="I221" s="20">
        <v>22.2</v>
      </c>
      <c r="J221" s="1">
        <v>13.98</v>
      </c>
      <c r="K221" s="1" t="s">
        <v>134</v>
      </c>
      <c r="M221" s="20">
        <v>32.200000000000003</v>
      </c>
      <c r="N221" s="1">
        <v>6.0599999999999801</v>
      </c>
      <c r="O221" s="1" t="s">
        <v>135</v>
      </c>
      <c r="Q221" s="20">
        <v>42.2</v>
      </c>
      <c r="R221" s="1">
        <v>2.3199999999999998</v>
      </c>
      <c r="S221" s="1" t="s">
        <v>137</v>
      </c>
      <c r="U221" s="20">
        <v>52.2</v>
      </c>
      <c r="V221" s="1">
        <v>12.059999999999899</v>
      </c>
      <c r="W221" s="1" t="s">
        <v>137</v>
      </c>
      <c r="Y221" s="20">
        <v>62.2</v>
      </c>
      <c r="Z221" s="1">
        <v>103.7</v>
      </c>
      <c r="AA221" s="1" t="s">
        <v>137</v>
      </c>
      <c r="AC221" s="20">
        <v>72.2</v>
      </c>
      <c r="AD221" s="1">
        <v>2.97999999999998</v>
      </c>
      <c r="AE221" s="1" t="s">
        <v>125</v>
      </c>
      <c r="AG221" s="20">
        <v>82.2</v>
      </c>
      <c r="AH221" s="1">
        <v>29.8</v>
      </c>
      <c r="AI221" s="1" t="s">
        <v>125</v>
      </c>
      <c r="AK221" s="20">
        <v>92.2</v>
      </c>
      <c r="AL221" s="1">
        <v>298.00000000000102</v>
      </c>
      <c r="AM221" s="1" t="s">
        <v>125</v>
      </c>
      <c r="AO221" s="4">
        <v>102.2</v>
      </c>
      <c r="AP221" s="1">
        <v>220780</v>
      </c>
      <c r="AQ221" s="1" t="s">
        <v>125</v>
      </c>
      <c r="AS221" s="4">
        <v>112.2</v>
      </c>
      <c r="AT221" s="1">
        <v>220780000</v>
      </c>
      <c r="AU221" s="1" t="s">
        <v>125</v>
      </c>
      <c r="AW221" s="4">
        <v>122.2</v>
      </c>
      <c r="AX221" s="1">
        <v>220780000000</v>
      </c>
      <c r="AY221" s="1" t="s">
        <v>125</v>
      </c>
      <c r="BA221" s="4">
        <v>132.19999999999999</v>
      </c>
      <c r="BB221" s="1">
        <v>220780000000000</v>
      </c>
      <c r="BC221" s="1" t="s">
        <v>125</v>
      </c>
      <c r="BE221" s="4">
        <v>142.19999999999999</v>
      </c>
      <c r="BF221" s="1">
        <v>2.2078E+17</v>
      </c>
      <c r="BG221" s="1" t="s">
        <v>125</v>
      </c>
    </row>
    <row r="222" spans="1:59" x14ac:dyDescent="0.55000000000000004">
      <c r="A222" s="20">
        <v>2.21</v>
      </c>
      <c r="B222" s="1">
        <v>221</v>
      </c>
      <c r="C222" s="1" t="s">
        <v>131</v>
      </c>
      <c r="E222" s="4">
        <v>12.21</v>
      </c>
      <c r="F222" s="21">
        <v>14.039</v>
      </c>
      <c r="G222" s="1" t="s">
        <v>129</v>
      </c>
      <c r="I222" s="20">
        <v>22.21</v>
      </c>
      <c r="J222" s="1">
        <v>14.039</v>
      </c>
      <c r="K222" s="1" t="s">
        <v>134</v>
      </c>
      <c r="M222" s="20">
        <v>32.21</v>
      </c>
      <c r="N222" s="1">
        <v>6.0829999999999798</v>
      </c>
      <c r="O222" s="1" t="s">
        <v>135</v>
      </c>
      <c r="Q222" s="20">
        <v>42.21</v>
      </c>
      <c r="R222" s="1">
        <v>2.3260000000000001</v>
      </c>
      <c r="S222" s="1" t="s">
        <v>137</v>
      </c>
      <c r="U222" s="20">
        <v>52.21</v>
      </c>
      <c r="V222" s="1">
        <v>12.082999999999901</v>
      </c>
      <c r="W222" s="1" t="s">
        <v>137</v>
      </c>
      <c r="Y222" s="20">
        <v>62.21</v>
      </c>
      <c r="Z222" s="1">
        <v>104.035</v>
      </c>
      <c r="AA222" s="1" t="s">
        <v>137</v>
      </c>
      <c r="AC222" s="20">
        <v>72.209999999999994</v>
      </c>
      <c r="AD222" s="1">
        <v>2.9889999999999799</v>
      </c>
      <c r="AE222" s="1" t="s">
        <v>125</v>
      </c>
      <c r="AG222" s="20">
        <v>82.21</v>
      </c>
      <c r="AH222" s="1">
        <v>29.89</v>
      </c>
      <c r="AI222" s="1" t="s">
        <v>125</v>
      </c>
      <c r="AK222" s="20">
        <v>92.21</v>
      </c>
      <c r="AL222" s="1">
        <v>298.900000000001</v>
      </c>
      <c r="AM222" s="1" t="s">
        <v>125</v>
      </c>
      <c r="AO222" s="4">
        <v>102.21</v>
      </c>
      <c r="AP222" s="1">
        <v>221779</v>
      </c>
      <c r="AQ222" s="1" t="s">
        <v>125</v>
      </c>
      <c r="AS222" s="4">
        <v>112.21</v>
      </c>
      <c r="AT222" s="1">
        <v>221779000</v>
      </c>
      <c r="AU222" s="1" t="s">
        <v>125</v>
      </c>
      <c r="AW222" s="4">
        <v>122.21</v>
      </c>
      <c r="AX222" s="1">
        <v>221779000000</v>
      </c>
      <c r="AY222" s="1" t="s">
        <v>125</v>
      </c>
      <c r="BA222" s="4">
        <v>132.21</v>
      </c>
      <c r="BB222" s="1">
        <v>221779000000000</v>
      </c>
      <c r="BC222" s="1" t="s">
        <v>125</v>
      </c>
      <c r="BE222" s="4">
        <v>142.21</v>
      </c>
      <c r="BF222" s="1">
        <v>2.21779E+17</v>
      </c>
      <c r="BG222" s="1" t="s">
        <v>125</v>
      </c>
    </row>
    <row r="223" spans="1:59" x14ac:dyDescent="0.55000000000000004">
      <c r="A223" s="20">
        <v>2.2200000000000002</v>
      </c>
      <c r="B223" s="1">
        <v>222</v>
      </c>
      <c r="C223" s="1" t="s">
        <v>131</v>
      </c>
      <c r="E223" s="4">
        <v>12.22</v>
      </c>
      <c r="F223" s="21">
        <v>14.098000000000001</v>
      </c>
      <c r="G223" s="1" t="s">
        <v>129</v>
      </c>
      <c r="I223" s="20">
        <v>22.22</v>
      </c>
      <c r="J223" s="1">
        <v>14.098000000000001</v>
      </c>
      <c r="K223" s="1" t="s">
        <v>134</v>
      </c>
      <c r="M223" s="20">
        <v>32.22</v>
      </c>
      <c r="N223" s="1">
        <v>6.1059999999999803</v>
      </c>
      <c r="O223" s="1" t="s">
        <v>135</v>
      </c>
      <c r="Q223" s="20">
        <v>42.22</v>
      </c>
      <c r="R223" s="1">
        <v>2.3319999999999999</v>
      </c>
      <c r="S223" s="1" t="s">
        <v>137</v>
      </c>
      <c r="U223" s="20">
        <v>52.22</v>
      </c>
      <c r="V223" s="1">
        <v>12.1059999999999</v>
      </c>
      <c r="W223" s="1" t="s">
        <v>137</v>
      </c>
      <c r="Y223" s="20">
        <v>62.22</v>
      </c>
      <c r="Z223" s="1">
        <v>104.37</v>
      </c>
      <c r="AA223" s="1" t="s">
        <v>137</v>
      </c>
      <c r="AC223" s="20">
        <v>72.22</v>
      </c>
      <c r="AD223" s="1">
        <v>2.9979999999999798</v>
      </c>
      <c r="AE223" s="1" t="s">
        <v>125</v>
      </c>
      <c r="AG223" s="20">
        <v>82.22</v>
      </c>
      <c r="AH223" s="1">
        <v>29.98</v>
      </c>
      <c r="AI223" s="1" t="s">
        <v>125</v>
      </c>
      <c r="AK223" s="20">
        <v>92.22</v>
      </c>
      <c r="AL223" s="1">
        <v>299.80000000000098</v>
      </c>
      <c r="AM223" s="1" t="s">
        <v>125</v>
      </c>
      <c r="AO223" s="4">
        <v>102.22</v>
      </c>
      <c r="AP223" s="1">
        <v>222778</v>
      </c>
      <c r="AQ223" s="1" t="s">
        <v>125</v>
      </c>
      <c r="AS223" s="4">
        <v>112.22</v>
      </c>
      <c r="AT223" s="1">
        <v>222778000</v>
      </c>
      <c r="AU223" s="1" t="s">
        <v>125</v>
      </c>
      <c r="AW223" s="4">
        <v>122.22</v>
      </c>
      <c r="AX223" s="1">
        <v>222778000000</v>
      </c>
      <c r="AY223" s="1" t="s">
        <v>125</v>
      </c>
      <c r="BA223" s="4">
        <v>132.22</v>
      </c>
      <c r="BB223" s="1">
        <v>222778000000000</v>
      </c>
      <c r="BC223" s="1" t="s">
        <v>125</v>
      </c>
      <c r="BE223" s="4">
        <v>142.22</v>
      </c>
      <c r="BF223" s="1">
        <v>2.22778E+17</v>
      </c>
      <c r="BG223" s="1" t="s">
        <v>125</v>
      </c>
    </row>
    <row r="224" spans="1:59" x14ac:dyDescent="0.55000000000000004">
      <c r="A224" s="20">
        <v>2.23</v>
      </c>
      <c r="B224" s="1">
        <v>223</v>
      </c>
      <c r="C224" s="1" t="s">
        <v>131</v>
      </c>
      <c r="E224" s="4">
        <v>12.23</v>
      </c>
      <c r="F224" s="21">
        <v>14.157</v>
      </c>
      <c r="G224" s="1" t="s">
        <v>129</v>
      </c>
      <c r="I224" s="20">
        <v>22.23</v>
      </c>
      <c r="J224" s="1">
        <v>14.157</v>
      </c>
      <c r="K224" s="1" t="s">
        <v>134</v>
      </c>
      <c r="M224" s="20">
        <v>32.229999999999997</v>
      </c>
      <c r="N224" s="1">
        <v>6.12899999999998</v>
      </c>
      <c r="O224" s="1" t="s">
        <v>135</v>
      </c>
      <c r="Q224" s="20">
        <v>42.23</v>
      </c>
      <c r="R224" s="1">
        <v>2.3380000000000001</v>
      </c>
      <c r="S224" s="1" t="s">
        <v>137</v>
      </c>
      <c r="U224" s="20">
        <v>52.23</v>
      </c>
      <c r="V224" s="1">
        <v>12.1289999999999</v>
      </c>
      <c r="W224" s="1" t="s">
        <v>137</v>
      </c>
      <c r="Y224" s="20">
        <v>62.23</v>
      </c>
      <c r="Z224" s="1">
        <v>104.705</v>
      </c>
      <c r="AA224" s="1" t="s">
        <v>137</v>
      </c>
      <c r="AC224" s="20">
        <v>72.23</v>
      </c>
      <c r="AD224" s="1">
        <v>3.0069999999999801</v>
      </c>
      <c r="AE224" s="1" t="s">
        <v>125</v>
      </c>
      <c r="AG224" s="20">
        <v>82.23</v>
      </c>
      <c r="AH224" s="1">
        <v>30.07</v>
      </c>
      <c r="AI224" s="1" t="s">
        <v>125</v>
      </c>
      <c r="AK224" s="20">
        <v>92.23</v>
      </c>
      <c r="AL224" s="1">
        <v>300.70000000000101</v>
      </c>
      <c r="AM224" s="1" t="s">
        <v>125</v>
      </c>
      <c r="AO224" s="4">
        <v>102.23</v>
      </c>
      <c r="AP224" s="1">
        <v>223777</v>
      </c>
      <c r="AQ224" s="1" t="s">
        <v>125</v>
      </c>
      <c r="AS224" s="4">
        <v>112.23</v>
      </c>
      <c r="AT224" s="1">
        <v>223777000</v>
      </c>
      <c r="AU224" s="1" t="s">
        <v>125</v>
      </c>
      <c r="AW224" s="4">
        <v>122.23</v>
      </c>
      <c r="AX224" s="1">
        <v>223777000000</v>
      </c>
      <c r="AY224" s="1" t="s">
        <v>125</v>
      </c>
      <c r="BA224" s="4">
        <v>132.22999999999999</v>
      </c>
      <c r="BB224" s="1">
        <v>223777000000000</v>
      </c>
      <c r="BC224" s="1" t="s">
        <v>125</v>
      </c>
      <c r="BE224" s="4">
        <v>142.22999999999999</v>
      </c>
      <c r="BF224" s="1">
        <v>2.23777E+17</v>
      </c>
      <c r="BG224" s="1" t="s">
        <v>125</v>
      </c>
    </row>
    <row r="225" spans="1:59" x14ac:dyDescent="0.55000000000000004">
      <c r="A225" s="20">
        <v>2.2400000000000002</v>
      </c>
      <c r="B225" s="1">
        <v>224</v>
      </c>
      <c r="C225" s="1" t="s">
        <v>131</v>
      </c>
      <c r="E225" s="4">
        <v>12.24</v>
      </c>
      <c r="F225" s="21">
        <v>14.215999999999999</v>
      </c>
      <c r="G225" s="1" t="s">
        <v>129</v>
      </c>
      <c r="I225" s="20">
        <v>22.24</v>
      </c>
      <c r="J225" s="1">
        <v>14.215999999999999</v>
      </c>
      <c r="K225" s="1" t="s">
        <v>134</v>
      </c>
      <c r="M225" s="20">
        <v>32.24</v>
      </c>
      <c r="N225" s="1">
        <v>6.1519999999999797</v>
      </c>
      <c r="O225" s="1" t="s">
        <v>135</v>
      </c>
      <c r="Q225" s="20">
        <v>42.24</v>
      </c>
      <c r="R225" s="1">
        <v>2.3439999999999999</v>
      </c>
      <c r="S225" s="1" t="s">
        <v>137</v>
      </c>
      <c r="U225" s="20">
        <v>52.24</v>
      </c>
      <c r="V225" s="1">
        <v>12.1519999999999</v>
      </c>
      <c r="W225" s="1" t="s">
        <v>137</v>
      </c>
      <c r="Y225" s="20">
        <v>62.24</v>
      </c>
      <c r="Z225" s="1">
        <v>105.04</v>
      </c>
      <c r="AA225" s="1" t="s">
        <v>137</v>
      </c>
      <c r="AC225" s="20">
        <v>72.239999999999995</v>
      </c>
      <c r="AD225" s="1">
        <v>3.01599999999998</v>
      </c>
      <c r="AE225" s="1" t="s">
        <v>125</v>
      </c>
      <c r="AG225" s="20">
        <v>82.24</v>
      </c>
      <c r="AH225" s="1">
        <v>30.16</v>
      </c>
      <c r="AI225" s="1" t="s">
        <v>125</v>
      </c>
      <c r="AK225" s="20">
        <v>92.24</v>
      </c>
      <c r="AL225" s="1">
        <v>301.60000000000099</v>
      </c>
      <c r="AM225" s="1" t="s">
        <v>125</v>
      </c>
      <c r="AO225" s="4">
        <v>102.24</v>
      </c>
      <c r="AP225" s="1">
        <v>224776</v>
      </c>
      <c r="AQ225" s="1" t="s">
        <v>125</v>
      </c>
      <c r="AS225" s="4">
        <v>112.24</v>
      </c>
      <c r="AT225" s="1">
        <v>224776000</v>
      </c>
      <c r="AU225" s="1" t="s">
        <v>125</v>
      </c>
      <c r="AW225" s="4">
        <v>122.24</v>
      </c>
      <c r="AX225" s="1">
        <v>224776000000</v>
      </c>
      <c r="AY225" s="1" t="s">
        <v>125</v>
      </c>
      <c r="BA225" s="4">
        <v>132.24</v>
      </c>
      <c r="BB225" s="1">
        <v>224776000000000</v>
      </c>
      <c r="BC225" s="1" t="s">
        <v>125</v>
      </c>
      <c r="BE225" s="4">
        <v>142.24</v>
      </c>
      <c r="BF225" s="1">
        <v>2.24776E+17</v>
      </c>
      <c r="BG225" s="1" t="s">
        <v>125</v>
      </c>
    </row>
    <row r="226" spans="1:59" x14ac:dyDescent="0.55000000000000004">
      <c r="A226" s="20">
        <v>2.25</v>
      </c>
      <c r="B226" s="1">
        <v>225</v>
      </c>
      <c r="C226" s="1" t="s">
        <v>131</v>
      </c>
      <c r="E226" s="4">
        <v>12.25</v>
      </c>
      <c r="F226" s="21">
        <v>14.275</v>
      </c>
      <c r="G226" s="1" t="s">
        <v>129</v>
      </c>
      <c r="I226" s="20">
        <v>22.25</v>
      </c>
      <c r="J226" s="1">
        <v>14.275</v>
      </c>
      <c r="K226" s="1" t="s">
        <v>134</v>
      </c>
      <c r="M226" s="20">
        <v>32.25</v>
      </c>
      <c r="N226" s="1">
        <v>6.1749999999999803</v>
      </c>
      <c r="O226" s="1" t="s">
        <v>135</v>
      </c>
      <c r="Q226" s="20">
        <v>42.25</v>
      </c>
      <c r="R226" s="1">
        <v>2.35</v>
      </c>
      <c r="S226" s="1" t="s">
        <v>137</v>
      </c>
      <c r="U226" s="20">
        <v>52.25</v>
      </c>
      <c r="V226" s="1">
        <v>12.174999999999899</v>
      </c>
      <c r="W226" s="1" t="s">
        <v>137</v>
      </c>
      <c r="Y226" s="20">
        <v>62.25</v>
      </c>
      <c r="Z226" s="1">
        <v>105.375</v>
      </c>
      <c r="AA226" s="1" t="s">
        <v>137</v>
      </c>
      <c r="AC226" s="20">
        <v>72.25</v>
      </c>
      <c r="AD226" s="1">
        <v>3.0249999999999799</v>
      </c>
      <c r="AE226" s="1" t="s">
        <v>125</v>
      </c>
      <c r="AG226" s="20">
        <v>82.25</v>
      </c>
      <c r="AH226" s="1">
        <v>30.25</v>
      </c>
      <c r="AI226" s="1" t="s">
        <v>125</v>
      </c>
      <c r="AK226" s="20">
        <v>92.25</v>
      </c>
      <c r="AL226" s="1">
        <v>302.50000000000102</v>
      </c>
      <c r="AM226" s="1" t="s">
        <v>125</v>
      </c>
      <c r="AO226" s="4">
        <v>102.25</v>
      </c>
      <c r="AP226" s="1">
        <v>225775</v>
      </c>
      <c r="AQ226" s="1" t="s">
        <v>125</v>
      </c>
      <c r="AS226" s="4">
        <v>112.25</v>
      </c>
      <c r="AT226" s="1">
        <v>225775000</v>
      </c>
      <c r="AU226" s="1" t="s">
        <v>125</v>
      </c>
      <c r="AW226" s="4">
        <v>122.25</v>
      </c>
      <c r="AX226" s="1">
        <v>225775000000</v>
      </c>
      <c r="AY226" s="1" t="s">
        <v>125</v>
      </c>
      <c r="BA226" s="4">
        <v>132.25</v>
      </c>
      <c r="BB226" s="1">
        <v>225775000000000</v>
      </c>
      <c r="BC226" s="1" t="s">
        <v>125</v>
      </c>
      <c r="BE226" s="4">
        <v>142.25</v>
      </c>
      <c r="BF226" s="1">
        <v>2.25775E+17</v>
      </c>
      <c r="BG226" s="1" t="s">
        <v>125</v>
      </c>
    </row>
    <row r="227" spans="1:59" x14ac:dyDescent="0.55000000000000004">
      <c r="A227" s="20">
        <v>2.2599999999999998</v>
      </c>
      <c r="B227" s="1">
        <v>226</v>
      </c>
      <c r="C227" s="1" t="s">
        <v>131</v>
      </c>
      <c r="E227" s="4">
        <v>12.26</v>
      </c>
      <c r="F227" s="21">
        <v>14.334</v>
      </c>
      <c r="G227" s="1" t="s">
        <v>129</v>
      </c>
      <c r="I227" s="20">
        <v>22.26</v>
      </c>
      <c r="J227" s="1">
        <v>14.334</v>
      </c>
      <c r="K227" s="1" t="s">
        <v>134</v>
      </c>
      <c r="M227" s="20">
        <v>32.26</v>
      </c>
      <c r="N227" s="1">
        <v>6.19799999999998</v>
      </c>
      <c r="O227" s="1" t="s">
        <v>135</v>
      </c>
      <c r="Q227" s="20">
        <v>42.26</v>
      </c>
      <c r="R227" s="1">
        <v>2.3559999999999999</v>
      </c>
      <c r="S227" s="1" t="s">
        <v>137</v>
      </c>
      <c r="U227" s="20">
        <v>52.26</v>
      </c>
      <c r="V227" s="1">
        <v>12.197999999999899</v>
      </c>
      <c r="W227" s="1" t="s">
        <v>137</v>
      </c>
      <c r="Y227" s="20">
        <v>62.26</v>
      </c>
      <c r="Z227" s="1">
        <v>105.71</v>
      </c>
      <c r="AA227" s="1" t="s">
        <v>137</v>
      </c>
      <c r="AC227" s="20">
        <v>72.260000000000005</v>
      </c>
      <c r="AD227" s="1">
        <v>3.0339999999999798</v>
      </c>
      <c r="AE227" s="1" t="s">
        <v>125</v>
      </c>
      <c r="AG227" s="20">
        <v>82.26</v>
      </c>
      <c r="AH227" s="1">
        <v>30.34</v>
      </c>
      <c r="AI227" s="1" t="s">
        <v>125</v>
      </c>
      <c r="AK227" s="20">
        <v>92.26</v>
      </c>
      <c r="AL227" s="1">
        <v>303.400000000001</v>
      </c>
      <c r="AM227" s="1" t="s">
        <v>125</v>
      </c>
      <c r="AO227" s="4">
        <v>102.26</v>
      </c>
      <c r="AP227" s="1">
        <v>226774</v>
      </c>
      <c r="AQ227" s="1" t="s">
        <v>125</v>
      </c>
      <c r="AS227" s="4">
        <v>112.26</v>
      </c>
      <c r="AT227" s="1">
        <v>226774000</v>
      </c>
      <c r="AU227" s="1" t="s">
        <v>125</v>
      </c>
      <c r="AW227" s="4">
        <v>122.26</v>
      </c>
      <c r="AX227" s="1">
        <v>226774000000</v>
      </c>
      <c r="AY227" s="1" t="s">
        <v>125</v>
      </c>
      <c r="BA227" s="4">
        <v>132.26</v>
      </c>
      <c r="BB227" s="1">
        <v>226774000000000</v>
      </c>
      <c r="BC227" s="1" t="s">
        <v>125</v>
      </c>
      <c r="BE227" s="4">
        <v>142.26</v>
      </c>
      <c r="BF227" s="1">
        <v>2.26774E+17</v>
      </c>
      <c r="BG227" s="1" t="s">
        <v>125</v>
      </c>
    </row>
    <row r="228" spans="1:59" x14ac:dyDescent="0.55000000000000004">
      <c r="A228" s="20">
        <v>2.27</v>
      </c>
      <c r="B228" s="1">
        <v>227</v>
      </c>
      <c r="C228" s="1" t="s">
        <v>131</v>
      </c>
      <c r="E228" s="4">
        <v>12.27</v>
      </c>
      <c r="F228" s="21">
        <v>14.393000000000001</v>
      </c>
      <c r="G228" s="1" t="s">
        <v>129</v>
      </c>
      <c r="I228" s="20">
        <v>22.27</v>
      </c>
      <c r="J228" s="1">
        <v>14.393000000000001</v>
      </c>
      <c r="K228" s="1" t="s">
        <v>134</v>
      </c>
      <c r="M228" s="20">
        <v>32.270000000000003</v>
      </c>
      <c r="N228" s="1">
        <v>6.2209999999999797</v>
      </c>
      <c r="O228" s="1" t="s">
        <v>135</v>
      </c>
      <c r="Q228" s="20">
        <v>42.27</v>
      </c>
      <c r="R228" s="1">
        <v>2.3620000000000001</v>
      </c>
      <c r="S228" s="1" t="s">
        <v>137</v>
      </c>
      <c r="U228" s="20">
        <v>52.27</v>
      </c>
      <c r="V228" s="1">
        <v>12.220999999999901</v>
      </c>
      <c r="W228" s="1" t="s">
        <v>137</v>
      </c>
      <c r="Y228" s="20">
        <v>62.27</v>
      </c>
      <c r="Z228" s="1">
        <v>106.045</v>
      </c>
      <c r="AA228" s="1" t="s">
        <v>137</v>
      </c>
      <c r="AC228" s="20">
        <v>72.27</v>
      </c>
      <c r="AD228" s="1">
        <v>3.0429999999999802</v>
      </c>
      <c r="AE228" s="1" t="s">
        <v>125</v>
      </c>
      <c r="AG228" s="20">
        <v>82.27</v>
      </c>
      <c r="AH228" s="1">
        <v>30.43</v>
      </c>
      <c r="AI228" s="1" t="s">
        <v>125</v>
      </c>
      <c r="AK228" s="20">
        <v>92.27</v>
      </c>
      <c r="AL228" s="1">
        <v>304.30000000000098</v>
      </c>
      <c r="AM228" s="1" t="s">
        <v>125</v>
      </c>
      <c r="AO228" s="4">
        <v>102.27</v>
      </c>
      <c r="AP228" s="1">
        <v>227773</v>
      </c>
      <c r="AQ228" s="1" t="s">
        <v>125</v>
      </c>
      <c r="AS228" s="4">
        <v>112.27</v>
      </c>
      <c r="AT228" s="1">
        <v>227773000</v>
      </c>
      <c r="AU228" s="1" t="s">
        <v>125</v>
      </c>
      <c r="AW228" s="4">
        <v>122.27</v>
      </c>
      <c r="AX228" s="1">
        <v>227773000000</v>
      </c>
      <c r="AY228" s="1" t="s">
        <v>125</v>
      </c>
      <c r="BA228" s="4">
        <v>132.27000000000001</v>
      </c>
      <c r="BB228" s="1">
        <v>227773000000000</v>
      </c>
      <c r="BC228" s="1" t="s">
        <v>125</v>
      </c>
      <c r="BE228" s="4">
        <v>142.27000000000001</v>
      </c>
      <c r="BF228" s="1">
        <v>2.27773E+17</v>
      </c>
      <c r="BG228" s="1" t="s">
        <v>125</v>
      </c>
    </row>
    <row r="229" spans="1:59" x14ac:dyDescent="0.55000000000000004">
      <c r="A229" s="20">
        <v>2.2799999999999998</v>
      </c>
      <c r="B229" s="1">
        <v>228</v>
      </c>
      <c r="C229" s="1" t="s">
        <v>131</v>
      </c>
      <c r="E229" s="4">
        <v>12.28</v>
      </c>
      <c r="F229" s="21">
        <v>14.452</v>
      </c>
      <c r="G229" s="1" t="s">
        <v>129</v>
      </c>
      <c r="I229" s="20">
        <v>22.28</v>
      </c>
      <c r="J229" s="1">
        <v>14.452</v>
      </c>
      <c r="K229" s="1" t="s">
        <v>134</v>
      </c>
      <c r="M229" s="20">
        <v>32.28</v>
      </c>
      <c r="N229" s="1">
        <v>6.2439999999999802</v>
      </c>
      <c r="O229" s="1" t="s">
        <v>135</v>
      </c>
      <c r="Q229" s="20">
        <v>42.28</v>
      </c>
      <c r="R229" s="1">
        <v>2.3679999999999999</v>
      </c>
      <c r="S229" s="1" t="s">
        <v>137</v>
      </c>
      <c r="U229" s="20">
        <v>52.28</v>
      </c>
      <c r="V229" s="1">
        <v>12.2439999999999</v>
      </c>
      <c r="W229" s="1" t="s">
        <v>137</v>
      </c>
      <c r="Y229" s="20">
        <v>62.28</v>
      </c>
      <c r="Z229" s="1">
        <v>106.38</v>
      </c>
      <c r="AA229" s="1" t="s">
        <v>137</v>
      </c>
      <c r="AC229" s="20">
        <v>72.28</v>
      </c>
      <c r="AD229" s="1">
        <v>3.0519999999999801</v>
      </c>
      <c r="AE229" s="1" t="s">
        <v>125</v>
      </c>
      <c r="AG229" s="20">
        <v>82.28</v>
      </c>
      <c r="AH229" s="1">
        <v>30.52</v>
      </c>
      <c r="AI229" s="1" t="s">
        <v>125</v>
      </c>
      <c r="AK229" s="20">
        <v>92.28</v>
      </c>
      <c r="AL229" s="1">
        <v>305.20000000000101</v>
      </c>
      <c r="AM229" s="1" t="s">
        <v>125</v>
      </c>
      <c r="AO229" s="4">
        <v>102.28</v>
      </c>
      <c r="AP229" s="1">
        <v>228772</v>
      </c>
      <c r="AQ229" s="1" t="s">
        <v>125</v>
      </c>
      <c r="AS229" s="4">
        <v>112.28</v>
      </c>
      <c r="AT229" s="1">
        <v>228772000</v>
      </c>
      <c r="AU229" s="1" t="s">
        <v>125</v>
      </c>
      <c r="AW229" s="4">
        <v>122.28</v>
      </c>
      <c r="AX229" s="1">
        <v>228772000000</v>
      </c>
      <c r="AY229" s="1" t="s">
        <v>125</v>
      </c>
      <c r="BA229" s="4">
        <v>132.28</v>
      </c>
      <c r="BB229" s="1">
        <v>228772000000000</v>
      </c>
      <c r="BC229" s="1" t="s">
        <v>125</v>
      </c>
      <c r="BE229" s="4">
        <v>142.28</v>
      </c>
      <c r="BF229" s="1">
        <v>2.28772E+17</v>
      </c>
      <c r="BG229" s="1" t="s">
        <v>125</v>
      </c>
    </row>
    <row r="230" spans="1:59" x14ac:dyDescent="0.55000000000000004">
      <c r="A230" s="20">
        <v>2.29</v>
      </c>
      <c r="B230" s="1">
        <v>229</v>
      </c>
      <c r="C230" s="1" t="s">
        <v>131</v>
      </c>
      <c r="E230" s="4">
        <v>12.29</v>
      </c>
      <c r="F230" s="21">
        <v>14.510999999999999</v>
      </c>
      <c r="G230" s="1" t="s">
        <v>129</v>
      </c>
      <c r="I230" s="20">
        <v>22.29</v>
      </c>
      <c r="J230" s="1">
        <v>14.510999999999999</v>
      </c>
      <c r="K230" s="1" t="s">
        <v>134</v>
      </c>
      <c r="M230" s="20">
        <v>32.29</v>
      </c>
      <c r="N230" s="1">
        <v>6.2669999999999799</v>
      </c>
      <c r="O230" s="1" t="s">
        <v>135</v>
      </c>
      <c r="Q230" s="20">
        <v>42.29</v>
      </c>
      <c r="R230" s="1">
        <v>2.3740000000000001</v>
      </c>
      <c r="S230" s="1" t="s">
        <v>137</v>
      </c>
      <c r="U230" s="20">
        <v>52.29</v>
      </c>
      <c r="V230" s="1">
        <v>12.2669999999999</v>
      </c>
      <c r="W230" s="1" t="s">
        <v>137</v>
      </c>
      <c r="Y230" s="20">
        <v>62.29</v>
      </c>
      <c r="Z230" s="1">
        <v>106.715</v>
      </c>
      <c r="AA230" s="1" t="s">
        <v>137</v>
      </c>
      <c r="AC230" s="20">
        <v>72.290000000000006</v>
      </c>
      <c r="AD230" s="1">
        <v>3.06099999999998</v>
      </c>
      <c r="AE230" s="1" t="s">
        <v>125</v>
      </c>
      <c r="AG230" s="20">
        <v>82.29</v>
      </c>
      <c r="AH230" s="1">
        <v>30.61</v>
      </c>
      <c r="AI230" s="1" t="s">
        <v>125</v>
      </c>
      <c r="AK230" s="20">
        <v>92.29</v>
      </c>
      <c r="AL230" s="1">
        <v>306.10000000000099</v>
      </c>
      <c r="AM230" s="1" t="s">
        <v>125</v>
      </c>
      <c r="AO230" s="4">
        <v>102.29</v>
      </c>
      <c r="AP230" s="1">
        <v>229771</v>
      </c>
      <c r="AQ230" s="1" t="s">
        <v>125</v>
      </c>
      <c r="AS230" s="4">
        <v>112.29</v>
      </c>
      <c r="AT230" s="1">
        <v>229771000</v>
      </c>
      <c r="AU230" s="1" t="s">
        <v>125</v>
      </c>
      <c r="AW230" s="4">
        <v>122.29</v>
      </c>
      <c r="AX230" s="1">
        <v>229771000000</v>
      </c>
      <c r="AY230" s="1" t="s">
        <v>125</v>
      </c>
      <c r="BA230" s="4">
        <v>132.29</v>
      </c>
      <c r="BB230" s="1">
        <v>229771000000000</v>
      </c>
      <c r="BC230" s="1" t="s">
        <v>125</v>
      </c>
      <c r="BE230" s="4">
        <v>142.29</v>
      </c>
      <c r="BF230" s="1">
        <v>2.29771E+17</v>
      </c>
      <c r="BG230" s="1" t="s">
        <v>125</v>
      </c>
    </row>
    <row r="231" spans="1:59" x14ac:dyDescent="0.55000000000000004">
      <c r="A231" s="20">
        <v>2.2999999999999998</v>
      </c>
      <c r="B231" s="1">
        <v>230</v>
      </c>
      <c r="C231" s="1" t="s">
        <v>131</v>
      </c>
      <c r="E231" s="4">
        <v>12.3</v>
      </c>
      <c r="F231" s="21">
        <v>14.57</v>
      </c>
      <c r="G231" s="1" t="s">
        <v>129</v>
      </c>
      <c r="I231" s="20">
        <v>22.3</v>
      </c>
      <c r="J231" s="1">
        <v>14.57</v>
      </c>
      <c r="K231" s="1" t="s">
        <v>134</v>
      </c>
      <c r="M231" s="20">
        <v>32.299999999999997</v>
      </c>
      <c r="N231" s="1">
        <v>6.2899999999999796</v>
      </c>
      <c r="O231" s="1" t="s">
        <v>135</v>
      </c>
      <c r="Q231" s="20">
        <v>42.3</v>
      </c>
      <c r="R231" s="1">
        <v>2.38</v>
      </c>
      <c r="S231" s="1" t="s">
        <v>137</v>
      </c>
      <c r="U231" s="20">
        <v>52.3</v>
      </c>
      <c r="V231" s="1">
        <v>12.2899999999999</v>
      </c>
      <c r="W231" s="1" t="s">
        <v>137</v>
      </c>
      <c r="Y231" s="20">
        <v>62.3</v>
      </c>
      <c r="Z231" s="1">
        <v>107.05</v>
      </c>
      <c r="AA231" s="1" t="s">
        <v>137</v>
      </c>
      <c r="AC231" s="20">
        <v>72.3</v>
      </c>
      <c r="AD231" s="1">
        <v>3.0699999999999799</v>
      </c>
      <c r="AE231" s="1" t="s">
        <v>125</v>
      </c>
      <c r="AG231" s="20">
        <v>82.3</v>
      </c>
      <c r="AH231" s="1">
        <v>30.7</v>
      </c>
      <c r="AI231" s="1" t="s">
        <v>125</v>
      </c>
      <c r="AK231" s="20">
        <v>92.3</v>
      </c>
      <c r="AL231" s="1">
        <v>307.00000000000102</v>
      </c>
      <c r="AM231" s="1" t="s">
        <v>125</v>
      </c>
      <c r="AO231" s="4">
        <v>102.3</v>
      </c>
      <c r="AP231" s="1">
        <v>230770</v>
      </c>
      <c r="AQ231" s="1" t="s">
        <v>125</v>
      </c>
      <c r="AS231" s="4">
        <v>112.3</v>
      </c>
      <c r="AT231" s="1">
        <v>230770000</v>
      </c>
      <c r="AU231" s="1" t="s">
        <v>125</v>
      </c>
      <c r="AW231" s="4">
        <v>122.3</v>
      </c>
      <c r="AX231" s="1">
        <v>230770000000</v>
      </c>
      <c r="AY231" s="1" t="s">
        <v>125</v>
      </c>
      <c r="BA231" s="4">
        <v>132.30000000000001</v>
      </c>
      <c r="BB231" s="1">
        <v>230770000000000</v>
      </c>
      <c r="BC231" s="1" t="s">
        <v>125</v>
      </c>
      <c r="BE231" s="4">
        <v>142.30000000000001</v>
      </c>
      <c r="BF231" s="1">
        <v>2.3077E+17</v>
      </c>
      <c r="BG231" s="1" t="s">
        <v>125</v>
      </c>
    </row>
    <row r="232" spans="1:59" x14ac:dyDescent="0.55000000000000004">
      <c r="A232" s="20">
        <v>2.31</v>
      </c>
      <c r="B232" s="1">
        <v>231</v>
      </c>
      <c r="C232" s="1" t="s">
        <v>131</v>
      </c>
      <c r="E232" s="4">
        <v>12.31</v>
      </c>
      <c r="F232" s="21">
        <v>14.629</v>
      </c>
      <c r="G232" s="1" t="s">
        <v>129</v>
      </c>
      <c r="I232" s="20">
        <v>22.31</v>
      </c>
      <c r="J232" s="1">
        <v>14.629</v>
      </c>
      <c r="K232" s="1" t="s">
        <v>134</v>
      </c>
      <c r="M232" s="20">
        <v>32.31</v>
      </c>
      <c r="N232" s="1">
        <v>6.3129999999999802</v>
      </c>
      <c r="O232" s="1" t="s">
        <v>135</v>
      </c>
      <c r="Q232" s="20">
        <v>42.31</v>
      </c>
      <c r="R232" s="1">
        <v>2.3860000000000001</v>
      </c>
      <c r="S232" s="1" t="s">
        <v>137</v>
      </c>
      <c r="U232" s="20">
        <v>52.31</v>
      </c>
      <c r="V232" s="1">
        <v>12.312999999999899</v>
      </c>
      <c r="W232" s="1" t="s">
        <v>137</v>
      </c>
      <c r="Y232" s="20">
        <v>62.31</v>
      </c>
      <c r="Z232" s="1">
        <v>107.38500000000001</v>
      </c>
      <c r="AA232" s="1" t="s">
        <v>137</v>
      </c>
      <c r="AC232" s="20">
        <v>72.31</v>
      </c>
      <c r="AD232" s="1">
        <v>3.0789999999999802</v>
      </c>
      <c r="AE232" s="1" t="s">
        <v>125</v>
      </c>
      <c r="AG232" s="20">
        <v>82.31</v>
      </c>
      <c r="AH232" s="1">
        <v>30.79</v>
      </c>
      <c r="AI232" s="1" t="s">
        <v>125</v>
      </c>
      <c r="AK232" s="20">
        <v>92.31</v>
      </c>
      <c r="AL232" s="1">
        <v>307.900000000001</v>
      </c>
      <c r="AM232" s="1" t="s">
        <v>125</v>
      </c>
      <c r="AO232" s="4">
        <v>102.31</v>
      </c>
      <c r="AP232" s="1">
        <v>231769</v>
      </c>
      <c r="AQ232" s="1" t="s">
        <v>125</v>
      </c>
      <c r="AS232" s="4">
        <v>112.31</v>
      </c>
      <c r="AT232" s="1">
        <v>231769000</v>
      </c>
      <c r="AU232" s="1" t="s">
        <v>125</v>
      </c>
      <c r="AW232" s="4">
        <v>122.31</v>
      </c>
      <c r="AX232" s="1">
        <v>231769000000</v>
      </c>
      <c r="AY232" s="1" t="s">
        <v>125</v>
      </c>
      <c r="BA232" s="4">
        <v>132.31</v>
      </c>
      <c r="BB232" s="1">
        <v>231769000000000</v>
      </c>
      <c r="BC232" s="1" t="s">
        <v>125</v>
      </c>
      <c r="BE232" s="4">
        <v>142.31</v>
      </c>
      <c r="BF232" s="1">
        <v>2.31769E+17</v>
      </c>
      <c r="BG232" s="1" t="s">
        <v>125</v>
      </c>
    </row>
    <row r="233" spans="1:59" x14ac:dyDescent="0.55000000000000004">
      <c r="A233" s="20">
        <v>2.3199999999999998</v>
      </c>
      <c r="B233" s="1">
        <v>232</v>
      </c>
      <c r="C233" s="1" t="s">
        <v>131</v>
      </c>
      <c r="E233" s="4">
        <v>12.32</v>
      </c>
      <c r="F233" s="21">
        <v>14.688000000000001</v>
      </c>
      <c r="G233" s="1" t="s">
        <v>129</v>
      </c>
      <c r="I233" s="20">
        <v>22.32</v>
      </c>
      <c r="J233" s="1">
        <v>14.688000000000001</v>
      </c>
      <c r="K233" s="1" t="s">
        <v>134</v>
      </c>
      <c r="M233" s="20">
        <v>32.32</v>
      </c>
      <c r="N233" s="1">
        <v>6.3359999999999799</v>
      </c>
      <c r="O233" s="1" t="s">
        <v>135</v>
      </c>
      <c r="Q233" s="20">
        <v>42.32</v>
      </c>
      <c r="R233" s="1">
        <v>2.3919999999999999</v>
      </c>
      <c r="S233" s="1" t="s">
        <v>137</v>
      </c>
      <c r="U233" s="20">
        <v>52.32</v>
      </c>
      <c r="V233" s="1">
        <v>12.335999999999901</v>
      </c>
      <c r="W233" s="1" t="s">
        <v>137</v>
      </c>
      <c r="Y233" s="20">
        <v>62.32</v>
      </c>
      <c r="Z233" s="1">
        <v>107.72</v>
      </c>
      <c r="AA233" s="1" t="s">
        <v>137</v>
      </c>
      <c r="AC233" s="20">
        <v>72.319999999999993</v>
      </c>
      <c r="AD233" s="1">
        <v>3.0879999999999801</v>
      </c>
      <c r="AE233" s="1" t="s">
        <v>125</v>
      </c>
      <c r="AG233" s="20">
        <v>82.32</v>
      </c>
      <c r="AH233" s="1">
        <v>30.88</v>
      </c>
      <c r="AI233" s="1" t="s">
        <v>125</v>
      </c>
      <c r="AK233" s="20">
        <v>92.32</v>
      </c>
      <c r="AL233" s="1">
        <v>308.80000000000098</v>
      </c>
      <c r="AM233" s="1" t="s">
        <v>125</v>
      </c>
      <c r="AO233" s="4">
        <v>102.32</v>
      </c>
      <c r="AP233" s="1">
        <v>232768</v>
      </c>
      <c r="AQ233" s="1" t="s">
        <v>125</v>
      </c>
      <c r="AS233" s="4">
        <v>112.32</v>
      </c>
      <c r="AT233" s="1">
        <v>232768000</v>
      </c>
      <c r="AU233" s="1" t="s">
        <v>125</v>
      </c>
      <c r="AW233" s="4">
        <v>122.32</v>
      </c>
      <c r="AX233" s="1">
        <v>232768000000</v>
      </c>
      <c r="AY233" s="1" t="s">
        <v>125</v>
      </c>
      <c r="BA233" s="4">
        <v>132.32</v>
      </c>
      <c r="BB233" s="1">
        <v>232768000000000</v>
      </c>
      <c r="BC233" s="1" t="s">
        <v>125</v>
      </c>
      <c r="BE233" s="4">
        <v>142.32</v>
      </c>
      <c r="BF233" s="1">
        <v>2.32768E+17</v>
      </c>
      <c r="BG233" s="1" t="s">
        <v>125</v>
      </c>
    </row>
    <row r="234" spans="1:59" x14ac:dyDescent="0.55000000000000004">
      <c r="A234" s="20">
        <v>2.33</v>
      </c>
      <c r="B234" s="1">
        <v>233</v>
      </c>
      <c r="C234" s="1" t="s">
        <v>131</v>
      </c>
      <c r="E234" s="4">
        <v>12.33</v>
      </c>
      <c r="F234" s="21">
        <v>14.747</v>
      </c>
      <c r="G234" s="1" t="s">
        <v>129</v>
      </c>
      <c r="I234" s="20">
        <v>22.33</v>
      </c>
      <c r="J234" s="1">
        <v>14.747</v>
      </c>
      <c r="K234" s="1" t="s">
        <v>134</v>
      </c>
      <c r="M234" s="20">
        <v>32.33</v>
      </c>
      <c r="N234" s="1">
        <v>6.3589999999999796</v>
      </c>
      <c r="O234" s="1" t="s">
        <v>135</v>
      </c>
      <c r="Q234" s="20">
        <v>42.33</v>
      </c>
      <c r="R234" s="1">
        <v>2.3980000000000001</v>
      </c>
      <c r="S234" s="1" t="s">
        <v>137</v>
      </c>
      <c r="U234" s="20">
        <v>52.33</v>
      </c>
      <c r="V234" s="1">
        <v>12.358999999999901</v>
      </c>
      <c r="W234" s="1" t="s">
        <v>137</v>
      </c>
      <c r="Y234" s="20">
        <v>62.33</v>
      </c>
      <c r="Z234" s="1">
        <v>108.05500000000001</v>
      </c>
      <c r="AA234" s="1" t="s">
        <v>137</v>
      </c>
      <c r="AC234" s="20">
        <v>72.33</v>
      </c>
      <c r="AD234" s="1">
        <v>3.09699999999998</v>
      </c>
      <c r="AE234" s="1" t="s">
        <v>125</v>
      </c>
      <c r="AG234" s="20">
        <v>82.33</v>
      </c>
      <c r="AH234" s="1">
        <v>30.97</v>
      </c>
      <c r="AI234" s="1" t="s">
        <v>125</v>
      </c>
      <c r="AK234" s="20">
        <v>92.33</v>
      </c>
      <c r="AL234" s="1">
        <v>309.70000000000101</v>
      </c>
      <c r="AM234" s="1" t="s">
        <v>125</v>
      </c>
      <c r="AO234" s="4">
        <v>102.33</v>
      </c>
      <c r="AP234" s="1">
        <v>233767</v>
      </c>
      <c r="AQ234" s="1" t="s">
        <v>125</v>
      </c>
      <c r="AS234" s="4">
        <v>112.33</v>
      </c>
      <c r="AT234" s="1">
        <v>233767000</v>
      </c>
      <c r="AU234" s="1" t="s">
        <v>125</v>
      </c>
      <c r="AW234" s="4">
        <v>122.33</v>
      </c>
      <c r="AX234" s="1">
        <v>233767000000</v>
      </c>
      <c r="AY234" s="1" t="s">
        <v>125</v>
      </c>
      <c r="BA234" s="4">
        <v>132.33000000000001</v>
      </c>
      <c r="BB234" s="1">
        <v>233767000000000</v>
      </c>
      <c r="BC234" s="1" t="s">
        <v>125</v>
      </c>
      <c r="BE234" s="4">
        <v>142.33000000000001</v>
      </c>
      <c r="BF234" s="1">
        <v>2.33767E+17</v>
      </c>
      <c r="BG234" s="1" t="s">
        <v>125</v>
      </c>
    </row>
    <row r="235" spans="1:59" x14ac:dyDescent="0.55000000000000004">
      <c r="A235" s="20">
        <v>2.34</v>
      </c>
      <c r="B235" s="1">
        <v>234</v>
      </c>
      <c r="C235" s="1" t="s">
        <v>131</v>
      </c>
      <c r="E235" s="4">
        <v>12.34</v>
      </c>
      <c r="F235" s="21">
        <v>14.805999999999999</v>
      </c>
      <c r="G235" s="1" t="s">
        <v>129</v>
      </c>
      <c r="I235" s="20">
        <v>22.34</v>
      </c>
      <c r="J235" s="1">
        <v>14.805999999999999</v>
      </c>
      <c r="K235" s="1" t="s">
        <v>134</v>
      </c>
      <c r="M235" s="20">
        <v>32.340000000000003</v>
      </c>
      <c r="N235" s="1">
        <v>6.3819999999999801</v>
      </c>
      <c r="O235" s="1" t="s">
        <v>135</v>
      </c>
      <c r="Q235" s="20">
        <v>42.34</v>
      </c>
      <c r="R235" s="1">
        <v>2.4039999999999999</v>
      </c>
      <c r="S235" s="1" t="s">
        <v>137</v>
      </c>
      <c r="U235" s="20">
        <v>52.34</v>
      </c>
      <c r="V235" s="1">
        <v>12.3819999999999</v>
      </c>
      <c r="W235" s="1" t="s">
        <v>137</v>
      </c>
      <c r="Y235" s="20">
        <v>62.34</v>
      </c>
      <c r="Z235" s="1">
        <v>108.39</v>
      </c>
      <c r="AA235" s="1" t="s">
        <v>137</v>
      </c>
      <c r="AC235" s="20">
        <v>72.34</v>
      </c>
      <c r="AD235" s="1">
        <v>3.1059999999999799</v>
      </c>
      <c r="AE235" s="1" t="s">
        <v>125</v>
      </c>
      <c r="AG235" s="20">
        <v>82.34</v>
      </c>
      <c r="AH235" s="1">
        <v>31.06</v>
      </c>
      <c r="AI235" s="1" t="s">
        <v>125</v>
      </c>
      <c r="AK235" s="20">
        <v>92.34</v>
      </c>
      <c r="AL235" s="1">
        <v>310.60000000000099</v>
      </c>
      <c r="AM235" s="1" t="s">
        <v>125</v>
      </c>
      <c r="AO235" s="4">
        <v>102.34</v>
      </c>
      <c r="AP235" s="1">
        <v>234766</v>
      </c>
      <c r="AQ235" s="1" t="s">
        <v>125</v>
      </c>
      <c r="AS235" s="4">
        <v>112.34</v>
      </c>
      <c r="AT235" s="1">
        <v>234766000</v>
      </c>
      <c r="AU235" s="1" t="s">
        <v>125</v>
      </c>
      <c r="AW235" s="4">
        <v>122.34</v>
      </c>
      <c r="AX235" s="1">
        <v>234766000000</v>
      </c>
      <c r="AY235" s="1" t="s">
        <v>125</v>
      </c>
      <c r="BA235" s="4">
        <v>132.34</v>
      </c>
      <c r="BB235" s="1">
        <v>234766000000000</v>
      </c>
      <c r="BC235" s="1" t="s">
        <v>125</v>
      </c>
      <c r="BE235" s="4">
        <v>142.34</v>
      </c>
      <c r="BF235" s="1">
        <v>2.34766E+17</v>
      </c>
      <c r="BG235" s="1" t="s">
        <v>125</v>
      </c>
    </row>
    <row r="236" spans="1:59" x14ac:dyDescent="0.55000000000000004">
      <c r="A236" s="20">
        <v>2.35</v>
      </c>
      <c r="B236" s="1">
        <v>235</v>
      </c>
      <c r="C236" s="1" t="s">
        <v>131</v>
      </c>
      <c r="E236" s="4">
        <v>12.35</v>
      </c>
      <c r="F236" s="21">
        <v>14.865</v>
      </c>
      <c r="G236" s="1" t="s">
        <v>129</v>
      </c>
      <c r="I236" s="20">
        <v>22.35</v>
      </c>
      <c r="J236" s="1">
        <v>14.865</v>
      </c>
      <c r="K236" s="1" t="s">
        <v>134</v>
      </c>
      <c r="M236" s="20">
        <v>32.35</v>
      </c>
      <c r="N236" s="1">
        <v>6.4049999999999798</v>
      </c>
      <c r="O236" s="1" t="s">
        <v>135</v>
      </c>
      <c r="Q236" s="20">
        <v>42.35</v>
      </c>
      <c r="R236" s="1">
        <v>2.41</v>
      </c>
      <c r="S236" s="1" t="s">
        <v>137</v>
      </c>
      <c r="U236" s="20">
        <v>52.35</v>
      </c>
      <c r="V236" s="1">
        <v>12.4049999999999</v>
      </c>
      <c r="W236" s="1" t="s">
        <v>137</v>
      </c>
      <c r="Y236" s="20">
        <v>62.35</v>
      </c>
      <c r="Z236" s="1">
        <v>108.72499999999999</v>
      </c>
      <c r="AA236" s="1" t="s">
        <v>137</v>
      </c>
      <c r="AC236" s="20">
        <v>72.349999999999994</v>
      </c>
      <c r="AD236" s="1">
        <v>3.1149999999999798</v>
      </c>
      <c r="AE236" s="1" t="s">
        <v>125</v>
      </c>
      <c r="AG236" s="20">
        <v>82.35</v>
      </c>
      <c r="AH236" s="1">
        <v>31.15</v>
      </c>
      <c r="AI236" s="1" t="s">
        <v>125</v>
      </c>
      <c r="AK236" s="20">
        <v>92.35</v>
      </c>
      <c r="AL236" s="1">
        <v>311.50000000000102</v>
      </c>
      <c r="AM236" s="1" t="s">
        <v>125</v>
      </c>
      <c r="AO236" s="4">
        <v>102.35</v>
      </c>
      <c r="AP236" s="1">
        <v>235765</v>
      </c>
      <c r="AQ236" s="1" t="s">
        <v>125</v>
      </c>
      <c r="AS236" s="4">
        <v>112.35</v>
      </c>
      <c r="AT236" s="1">
        <v>235765000</v>
      </c>
      <c r="AU236" s="1" t="s">
        <v>125</v>
      </c>
      <c r="AW236" s="4">
        <v>122.35</v>
      </c>
      <c r="AX236" s="1">
        <v>235765000000</v>
      </c>
      <c r="AY236" s="1" t="s">
        <v>125</v>
      </c>
      <c r="BA236" s="4">
        <v>132.35</v>
      </c>
      <c r="BB236" s="1">
        <v>235765000000000</v>
      </c>
      <c r="BC236" s="1" t="s">
        <v>125</v>
      </c>
      <c r="BE236" s="4">
        <v>142.35</v>
      </c>
      <c r="BF236" s="1">
        <v>2.35765E+17</v>
      </c>
      <c r="BG236" s="1" t="s">
        <v>125</v>
      </c>
    </row>
    <row r="237" spans="1:59" x14ac:dyDescent="0.55000000000000004">
      <c r="A237" s="20">
        <v>2.36</v>
      </c>
      <c r="B237" s="1">
        <v>236</v>
      </c>
      <c r="C237" s="1" t="s">
        <v>131</v>
      </c>
      <c r="E237" s="4">
        <v>12.36</v>
      </c>
      <c r="F237" s="21">
        <v>14.923999999999999</v>
      </c>
      <c r="G237" s="1" t="s">
        <v>129</v>
      </c>
      <c r="I237" s="20">
        <v>22.36</v>
      </c>
      <c r="J237" s="1">
        <v>14.923999999999999</v>
      </c>
      <c r="K237" s="1" t="s">
        <v>134</v>
      </c>
      <c r="M237" s="20">
        <v>32.36</v>
      </c>
      <c r="N237" s="1">
        <v>6.4279999999999804</v>
      </c>
      <c r="O237" s="1" t="s">
        <v>135</v>
      </c>
      <c r="Q237" s="20">
        <v>42.36</v>
      </c>
      <c r="R237" s="1">
        <v>2.4159999999999999</v>
      </c>
      <c r="S237" s="1" t="s">
        <v>137</v>
      </c>
      <c r="U237" s="20">
        <v>52.36</v>
      </c>
      <c r="V237" s="1">
        <v>12.4279999999999</v>
      </c>
      <c r="W237" s="1" t="s">
        <v>137</v>
      </c>
      <c r="Y237" s="20">
        <v>62.36</v>
      </c>
      <c r="Z237" s="1">
        <v>109.06</v>
      </c>
      <c r="AA237" s="1" t="s">
        <v>137</v>
      </c>
      <c r="AC237" s="20">
        <v>72.36</v>
      </c>
      <c r="AD237" s="1">
        <v>3.1239999999999801</v>
      </c>
      <c r="AE237" s="1" t="s">
        <v>125</v>
      </c>
      <c r="AG237" s="20">
        <v>82.36</v>
      </c>
      <c r="AH237" s="1">
        <v>31.24</v>
      </c>
      <c r="AI237" s="1" t="s">
        <v>125</v>
      </c>
      <c r="AK237" s="20">
        <v>92.36</v>
      </c>
      <c r="AL237" s="1">
        <v>312.400000000001</v>
      </c>
      <c r="AM237" s="1" t="s">
        <v>125</v>
      </c>
      <c r="AO237" s="4">
        <v>102.36</v>
      </c>
      <c r="AP237" s="1">
        <v>236764</v>
      </c>
      <c r="AQ237" s="1" t="s">
        <v>125</v>
      </c>
      <c r="AS237" s="4">
        <v>112.36</v>
      </c>
      <c r="AT237" s="1">
        <v>236764000</v>
      </c>
      <c r="AU237" s="1" t="s">
        <v>125</v>
      </c>
      <c r="AW237" s="4">
        <v>122.36</v>
      </c>
      <c r="AX237" s="1">
        <v>236764000000</v>
      </c>
      <c r="AY237" s="1" t="s">
        <v>125</v>
      </c>
      <c r="BA237" s="4">
        <v>132.36000000000001</v>
      </c>
      <c r="BB237" s="1">
        <v>236764000000000</v>
      </c>
      <c r="BC237" s="1" t="s">
        <v>125</v>
      </c>
      <c r="BE237" s="4">
        <v>142.36000000000001</v>
      </c>
      <c r="BF237" s="1">
        <v>2.36764E+17</v>
      </c>
      <c r="BG237" s="1" t="s">
        <v>125</v>
      </c>
    </row>
    <row r="238" spans="1:59" x14ac:dyDescent="0.55000000000000004">
      <c r="A238" s="20">
        <v>2.37</v>
      </c>
      <c r="B238" s="1">
        <v>237</v>
      </c>
      <c r="C238" s="1" t="s">
        <v>131</v>
      </c>
      <c r="E238" s="4">
        <v>12.37</v>
      </c>
      <c r="F238" s="21">
        <v>14.983000000000001</v>
      </c>
      <c r="G238" s="1" t="s">
        <v>129</v>
      </c>
      <c r="I238" s="20">
        <v>22.37</v>
      </c>
      <c r="J238" s="1">
        <v>14.983000000000001</v>
      </c>
      <c r="K238" s="1" t="s">
        <v>134</v>
      </c>
      <c r="M238" s="20">
        <v>32.369999999999997</v>
      </c>
      <c r="N238" s="1">
        <v>6.4509999999999801</v>
      </c>
      <c r="O238" s="1" t="s">
        <v>135</v>
      </c>
      <c r="Q238" s="20">
        <v>42.37</v>
      </c>
      <c r="R238" s="1">
        <v>2.4220000000000002</v>
      </c>
      <c r="S238" s="1" t="s">
        <v>137</v>
      </c>
      <c r="U238" s="20">
        <v>52.37</v>
      </c>
      <c r="V238" s="1">
        <v>12.450999999999899</v>
      </c>
      <c r="W238" s="1" t="s">
        <v>137</v>
      </c>
      <c r="Y238" s="20">
        <v>62.37</v>
      </c>
      <c r="Z238" s="1">
        <v>109.395</v>
      </c>
      <c r="AA238" s="1" t="s">
        <v>137</v>
      </c>
      <c r="AC238" s="20">
        <v>72.37</v>
      </c>
      <c r="AD238" s="1">
        <v>3.13299999999998</v>
      </c>
      <c r="AE238" s="1" t="s">
        <v>125</v>
      </c>
      <c r="AG238" s="20">
        <v>82.37</v>
      </c>
      <c r="AH238" s="1">
        <v>31.33</v>
      </c>
      <c r="AI238" s="1" t="s">
        <v>125</v>
      </c>
      <c r="AK238" s="20">
        <v>92.37</v>
      </c>
      <c r="AL238" s="1">
        <v>313.30000000000098</v>
      </c>
      <c r="AM238" s="1" t="s">
        <v>125</v>
      </c>
      <c r="AO238" s="4">
        <v>102.37</v>
      </c>
      <c r="AP238" s="1">
        <v>237763</v>
      </c>
      <c r="AQ238" s="1" t="s">
        <v>125</v>
      </c>
      <c r="AS238" s="4">
        <v>112.37</v>
      </c>
      <c r="AT238" s="1">
        <v>237763000</v>
      </c>
      <c r="AU238" s="1" t="s">
        <v>125</v>
      </c>
      <c r="AW238" s="4">
        <v>122.37</v>
      </c>
      <c r="AX238" s="1">
        <v>237763000000</v>
      </c>
      <c r="AY238" s="1" t="s">
        <v>125</v>
      </c>
      <c r="BA238" s="4">
        <v>132.37</v>
      </c>
      <c r="BB238" s="1">
        <v>237763000000000</v>
      </c>
      <c r="BC238" s="1" t="s">
        <v>125</v>
      </c>
      <c r="BE238" s="4">
        <v>142.37</v>
      </c>
      <c r="BF238" s="1">
        <v>2.37763E+17</v>
      </c>
      <c r="BG238" s="1" t="s">
        <v>125</v>
      </c>
    </row>
    <row r="239" spans="1:59" x14ac:dyDescent="0.55000000000000004">
      <c r="A239" s="20">
        <v>2.38</v>
      </c>
      <c r="B239" s="1">
        <v>238</v>
      </c>
      <c r="C239" s="1" t="s">
        <v>131</v>
      </c>
      <c r="E239" s="4">
        <v>12.38</v>
      </c>
      <c r="F239" s="21">
        <v>15.042</v>
      </c>
      <c r="G239" s="1" t="s">
        <v>129</v>
      </c>
      <c r="I239" s="20">
        <v>22.38</v>
      </c>
      <c r="J239" s="1">
        <v>15.042</v>
      </c>
      <c r="K239" s="1" t="s">
        <v>134</v>
      </c>
      <c r="M239" s="20">
        <v>32.380000000000003</v>
      </c>
      <c r="N239" s="1">
        <v>6.4739999999999798</v>
      </c>
      <c r="O239" s="1" t="s">
        <v>135</v>
      </c>
      <c r="Q239" s="20">
        <v>42.38</v>
      </c>
      <c r="R239" s="1">
        <v>2.4279999999999999</v>
      </c>
      <c r="S239" s="1" t="s">
        <v>137</v>
      </c>
      <c r="U239" s="20">
        <v>52.38</v>
      </c>
      <c r="V239" s="1">
        <v>12.473999999999901</v>
      </c>
      <c r="W239" s="1" t="s">
        <v>137</v>
      </c>
      <c r="Y239" s="20">
        <v>62.38</v>
      </c>
      <c r="Z239" s="1">
        <v>109.73</v>
      </c>
      <c r="AA239" s="1" t="s">
        <v>137</v>
      </c>
      <c r="AC239" s="20">
        <v>72.38</v>
      </c>
      <c r="AD239" s="1">
        <v>3.1419999999999799</v>
      </c>
      <c r="AE239" s="1" t="s">
        <v>125</v>
      </c>
      <c r="AG239" s="20">
        <v>82.38</v>
      </c>
      <c r="AH239" s="1">
        <v>31.42</v>
      </c>
      <c r="AI239" s="1" t="s">
        <v>125</v>
      </c>
      <c r="AK239" s="20">
        <v>92.38</v>
      </c>
      <c r="AL239" s="1">
        <v>314.20000000000101</v>
      </c>
      <c r="AM239" s="1" t="s">
        <v>125</v>
      </c>
      <c r="AO239" s="4">
        <v>102.38</v>
      </c>
      <c r="AP239" s="1">
        <v>238762</v>
      </c>
      <c r="AQ239" s="1" t="s">
        <v>125</v>
      </c>
      <c r="AS239" s="4">
        <v>112.38</v>
      </c>
      <c r="AT239" s="1">
        <v>238762000</v>
      </c>
      <c r="AU239" s="1" t="s">
        <v>125</v>
      </c>
      <c r="AW239" s="4">
        <v>122.38</v>
      </c>
      <c r="AX239" s="1">
        <v>238762000000</v>
      </c>
      <c r="AY239" s="1" t="s">
        <v>125</v>
      </c>
      <c r="BA239" s="4">
        <v>132.38</v>
      </c>
      <c r="BB239" s="1">
        <v>238762000000000</v>
      </c>
      <c r="BC239" s="1" t="s">
        <v>125</v>
      </c>
      <c r="BE239" s="4">
        <v>142.38</v>
      </c>
      <c r="BF239" s="1">
        <v>2.38762E+17</v>
      </c>
      <c r="BG239" s="1" t="s">
        <v>125</v>
      </c>
    </row>
    <row r="240" spans="1:59" x14ac:dyDescent="0.55000000000000004">
      <c r="A240" s="20">
        <v>2.39</v>
      </c>
      <c r="B240" s="1">
        <v>239</v>
      </c>
      <c r="C240" s="1" t="s">
        <v>131</v>
      </c>
      <c r="E240" s="4">
        <v>12.39</v>
      </c>
      <c r="F240" s="21">
        <v>15.101000000000001</v>
      </c>
      <c r="G240" s="1" t="s">
        <v>129</v>
      </c>
      <c r="I240" s="20">
        <v>22.39</v>
      </c>
      <c r="J240" s="1">
        <v>15.101000000000001</v>
      </c>
      <c r="K240" s="1" t="s">
        <v>134</v>
      </c>
      <c r="M240" s="20">
        <v>32.39</v>
      </c>
      <c r="N240" s="1">
        <v>6.4969999999999803</v>
      </c>
      <c r="O240" s="1" t="s">
        <v>135</v>
      </c>
      <c r="Q240" s="20">
        <v>42.39</v>
      </c>
      <c r="R240" s="1">
        <v>2.4340000000000002</v>
      </c>
      <c r="S240" s="1" t="s">
        <v>137</v>
      </c>
      <c r="U240" s="20">
        <v>52.39</v>
      </c>
      <c r="V240" s="1">
        <v>12.4969999999999</v>
      </c>
      <c r="W240" s="1" t="s">
        <v>137</v>
      </c>
      <c r="Y240" s="20">
        <v>62.39</v>
      </c>
      <c r="Z240" s="1">
        <v>110.065</v>
      </c>
      <c r="AA240" s="1" t="s">
        <v>137</v>
      </c>
      <c r="AC240" s="20">
        <v>72.39</v>
      </c>
      <c r="AD240" s="1">
        <v>3.1509999999999798</v>
      </c>
      <c r="AE240" s="1" t="s">
        <v>125</v>
      </c>
      <c r="AG240" s="20">
        <v>82.39</v>
      </c>
      <c r="AH240" s="1">
        <v>31.51</v>
      </c>
      <c r="AI240" s="1" t="s">
        <v>125</v>
      </c>
      <c r="AK240" s="20">
        <v>92.39</v>
      </c>
      <c r="AL240" s="1">
        <v>315.10000000000099</v>
      </c>
      <c r="AM240" s="1" t="s">
        <v>125</v>
      </c>
      <c r="AO240" s="4">
        <v>102.39</v>
      </c>
      <c r="AP240" s="1">
        <v>239761</v>
      </c>
      <c r="AQ240" s="1" t="s">
        <v>125</v>
      </c>
      <c r="AS240" s="4">
        <v>112.39</v>
      </c>
      <c r="AT240" s="1">
        <v>239761000</v>
      </c>
      <c r="AU240" s="1" t="s">
        <v>125</v>
      </c>
      <c r="AW240" s="4">
        <v>122.39</v>
      </c>
      <c r="AX240" s="1">
        <v>239761000000</v>
      </c>
      <c r="AY240" s="1" t="s">
        <v>125</v>
      </c>
      <c r="BA240" s="4">
        <v>132.38999999999999</v>
      </c>
      <c r="BB240" s="1">
        <v>239761000000000</v>
      </c>
      <c r="BC240" s="1" t="s">
        <v>125</v>
      </c>
      <c r="BE240" s="4">
        <v>142.38999999999999</v>
      </c>
      <c r="BF240" s="1">
        <v>2.39761E+17</v>
      </c>
      <c r="BG240" s="1" t="s">
        <v>125</v>
      </c>
    </row>
    <row r="241" spans="1:59" x14ac:dyDescent="0.55000000000000004">
      <c r="A241" s="20">
        <v>2.4</v>
      </c>
      <c r="B241" s="1">
        <v>240</v>
      </c>
      <c r="C241" s="1" t="s">
        <v>131</v>
      </c>
      <c r="E241" s="4">
        <v>12.4</v>
      </c>
      <c r="F241" s="21">
        <v>15.16</v>
      </c>
      <c r="G241" s="1" t="s">
        <v>129</v>
      </c>
      <c r="I241" s="20">
        <v>22.4</v>
      </c>
      <c r="J241" s="1">
        <v>15.16</v>
      </c>
      <c r="K241" s="1" t="s">
        <v>134</v>
      </c>
      <c r="M241" s="20">
        <v>32.4</v>
      </c>
      <c r="N241" s="1">
        <v>6.51999999999998</v>
      </c>
      <c r="O241" s="1" t="s">
        <v>135</v>
      </c>
      <c r="Q241" s="20">
        <v>42.4</v>
      </c>
      <c r="R241" s="1">
        <v>2.44</v>
      </c>
      <c r="S241" s="1" t="s">
        <v>137</v>
      </c>
      <c r="U241" s="20">
        <v>52.4</v>
      </c>
      <c r="V241" s="1">
        <v>12.5199999999999</v>
      </c>
      <c r="W241" s="1" t="s">
        <v>137</v>
      </c>
      <c r="Y241" s="20">
        <v>62.4</v>
      </c>
      <c r="Z241" s="1">
        <v>110.4</v>
      </c>
      <c r="AA241" s="1" t="s">
        <v>137</v>
      </c>
      <c r="AC241" s="20">
        <v>72.400000000000006</v>
      </c>
      <c r="AD241" s="1">
        <v>3.1599999999999802</v>
      </c>
      <c r="AE241" s="1" t="s">
        <v>125</v>
      </c>
      <c r="AG241" s="20">
        <v>82.4</v>
      </c>
      <c r="AH241" s="1">
        <v>31.6</v>
      </c>
      <c r="AI241" s="1" t="s">
        <v>125</v>
      </c>
      <c r="AK241" s="20">
        <v>92.4</v>
      </c>
      <c r="AL241" s="1">
        <v>316.00000000000102</v>
      </c>
      <c r="AM241" s="1" t="s">
        <v>125</v>
      </c>
      <c r="AO241" s="4">
        <v>102.4</v>
      </c>
      <c r="AP241" s="1">
        <v>240760</v>
      </c>
      <c r="AQ241" s="1" t="s">
        <v>125</v>
      </c>
      <c r="AS241" s="4">
        <v>112.4</v>
      </c>
      <c r="AT241" s="1">
        <v>240760000</v>
      </c>
      <c r="AU241" s="1" t="s">
        <v>125</v>
      </c>
      <c r="AW241" s="4">
        <v>122.4</v>
      </c>
      <c r="AX241" s="1">
        <v>240760000000</v>
      </c>
      <c r="AY241" s="1" t="s">
        <v>125</v>
      </c>
      <c r="BA241" s="4">
        <v>132.4</v>
      </c>
      <c r="BB241" s="1">
        <v>240760000000000</v>
      </c>
      <c r="BC241" s="1" t="s">
        <v>125</v>
      </c>
      <c r="BE241" s="4">
        <v>142.4</v>
      </c>
      <c r="BF241" s="1">
        <v>2.4076E+17</v>
      </c>
      <c r="BG241" s="1" t="s">
        <v>125</v>
      </c>
    </row>
    <row r="242" spans="1:59" x14ac:dyDescent="0.55000000000000004">
      <c r="A242" s="20">
        <v>2.41</v>
      </c>
      <c r="B242" s="1">
        <v>241</v>
      </c>
      <c r="C242" s="1" t="s">
        <v>131</v>
      </c>
      <c r="E242" s="4">
        <v>12.41</v>
      </c>
      <c r="F242" s="21">
        <v>15.218999999999999</v>
      </c>
      <c r="G242" s="1" t="s">
        <v>129</v>
      </c>
      <c r="I242" s="20">
        <v>22.41</v>
      </c>
      <c r="J242" s="1">
        <v>15.218999999999999</v>
      </c>
      <c r="K242" s="1" t="s">
        <v>134</v>
      </c>
      <c r="M242" s="20">
        <v>32.409999999999997</v>
      </c>
      <c r="N242" s="1">
        <v>6.5429999999999797</v>
      </c>
      <c r="O242" s="1" t="s">
        <v>135</v>
      </c>
      <c r="Q242" s="20">
        <v>42.41</v>
      </c>
      <c r="R242" s="1">
        <v>2.4460000000000002</v>
      </c>
      <c r="S242" s="1" t="s">
        <v>137</v>
      </c>
      <c r="U242" s="20">
        <v>52.41</v>
      </c>
      <c r="V242" s="1">
        <v>12.5429999999999</v>
      </c>
      <c r="W242" s="1" t="s">
        <v>137</v>
      </c>
      <c r="Y242" s="20">
        <v>62.41</v>
      </c>
      <c r="Z242" s="1">
        <v>110.735</v>
      </c>
      <c r="AA242" s="1" t="s">
        <v>137</v>
      </c>
      <c r="AC242" s="20">
        <v>72.41</v>
      </c>
      <c r="AD242" s="1">
        <v>3.1689999999999801</v>
      </c>
      <c r="AE242" s="1" t="s">
        <v>125</v>
      </c>
      <c r="AG242" s="20">
        <v>82.41</v>
      </c>
      <c r="AH242" s="1">
        <v>31.69</v>
      </c>
      <c r="AI242" s="1" t="s">
        <v>125</v>
      </c>
      <c r="AK242" s="20">
        <v>92.41</v>
      </c>
      <c r="AL242" s="1">
        <v>316.900000000001</v>
      </c>
      <c r="AM242" s="1" t="s">
        <v>125</v>
      </c>
      <c r="AO242" s="4">
        <v>102.41</v>
      </c>
      <c r="AP242" s="1">
        <v>241759</v>
      </c>
      <c r="AQ242" s="1" t="s">
        <v>125</v>
      </c>
      <c r="AS242" s="4">
        <v>112.41</v>
      </c>
      <c r="AT242" s="1">
        <v>241759000</v>
      </c>
      <c r="AU242" s="1" t="s">
        <v>125</v>
      </c>
      <c r="AW242" s="4">
        <v>122.41</v>
      </c>
      <c r="AX242" s="1">
        <v>241759000000</v>
      </c>
      <c r="AY242" s="1" t="s">
        <v>125</v>
      </c>
      <c r="BA242" s="4">
        <v>132.41</v>
      </c>
      <c r="BB242" s="1">
        <v>241759000000000</v>
      </c>
      <c r="BC242" s="1" t="s">
        <v>125</v>
      </c>
      <c r="BE242" s="4">
        <v>142.41</v>
      </c>
      <c r="BF242" s="1">
        <v>2.41759E+17</v>
      </c>
      <c r="BG242" s="1" t="s">
        <v>125</v>
      </c>
    </row>
    <row r="243" spans="1:59" x14ac:dyDescent="0.55000000000000004">
      <c r="A243" s="20">
        <v>2.42</v>
      </c>
      <c r="B243" s="1">
        <v>242</v>
      </c>
      <c r="C243" s="1" t="s">
        <v>131</v>
      </c>
      <c r="E243" s="4">
        <v>12.42</v>
      </c>
      <c r="F243" s="21">
        <v>15.278</v>
      </c>
      <c r="G243" s="1" t="s">
        <v>129</v>
      </c>
      <c r="I243" s="20">
        <v>22.42</v>
      </c>
      <c r="J243" s="1">
        <v>15.278</v>
      </c>
      <c r="K243" s="1" t="s">
        <v>134</v>
      </c>
      <c r="M243" s="20">
        <v>32.42</v>
      </c>
      <c r="N243" s="1">
        <v>6.5659999999999803</v>
      </c>
      <c r="O243" s="1" t="s">
        <v>135</v>
      </c>
      <c r="Q243" s="20">
        <v>42.42</v>
      </c>
      <c r="R243" s="1">
        <v>2.452</v>
      </c>
      <c r="S243" s="1" t="s">
        <v>137</v>
      </c>
      <c r="U243" s="20">
        <v>52.42</v>
      </c>
      <c r="V243" s="1">
        <v>12.565999999999899</v>
      </c>
      <c r="W243" s="1" t="s">
        <v>137</v>
      </c>
      <c r="Y243" s="20">
        <v>62.42</v>
      </c>
      <c r="Z243" s="1">
        <v>111.07</v>
      </c>
      <c r="AA243" s="1" t="s">
        <v>137</v>
      </c>
      <c r="AC243" s="20">
        <v>72.42</v>
      </c>
      <c r="AD243" s="1">
        <v>3.17799999999998</v>
      </c>
      <c r="AE243" s="1" t="s">
        <v>125</v>
      </c>
      <c r="AG243" s="20">
        <v>82.42</v>
      </c>
      <c r="AH243" s="1">
        <v>31.78</v>
      </c>
      <c r="AI243" s="1" t="s">
        <v>125</v>
      </c>
      <c r="AK243" s="20">
        <v>92.42</v>
      </c>
      <c r="AL243" s="1">
        <v>317.80000000000098</v>
      </c>
      <c r="AM243" s="1" t="s">
        <v>125</v>
      </c>
      <c r="AO243" s="4">
        <v>102.42</v>
      </c>
      <c r="AP243" s="1">
        <v>242758</v>
      </c>
      <c r="AQ243" s="1" t="s">
        <v>125</v>
      </c>
      <c r="AS243" s="4">
        <v>112.42</v>
      </c>
      <c r="AT243" s="1">
        <v>242758000</v>
      </c>
      <c r="AU243" s="1" t="s">
        <v>125</v>
      </c>
      <c r="AW243" s="4">
        <v>122.42</v>
      </c>
      <c r="AX243" s="1">
        <v>242758000000</v>
      </c>
      <c r="AY243" s="1" t="s">
        <v>125</v>
      </c>
      <c r="BA243" s="4">
        <v>132.41999999999999</v>
      </c>
      <c r="BB243" s="1">
        <v>242758000000000</v>
      </c>
      <c r="BC243" s="1" t="s">
        <v>125</v>
      </c>
      <c r="BE243" s="4">
        <v>142.41999999999999</v>
      </c>
      <c r="BF243" s="1">
        <v>2.42758E+17</v>
      </c>
      <c r="BG243" s="1" t="s">
        <v>125</v>
      </c>
    </row>
    <row r="244" spans="1:59" x14ac:dyDescent="0.55000000000000004">
      <c r="A244" s="20">
        <v>2.4300000000000002</v>
      </c>
      <c r="B244" s="1">
        <v>243</v>
      </c>
      <c r="C244" s="1" t="s">
        <v>131</v>
      </c>
      <c r="E244" s="4">
        <v>12.43</v>
      </c>
      <c r="F244" s="21">
        <v>15.337</v>
      </c>
      <c r="G244" s="1" t="s">
        <v>129</v>
      </c>
      <c r="I244" s="20">
        <v>22.43</v>
      </c>
      <c r="J244" s="1">
        <v>15.337</v>
      </c>
      <c r="K244" s="1" t="s">
        <v>134</v>
      </c>
      <c r="M244" s="20">
        <v>32.43</v>
      </c>
      <c r="N244" s="1">
        <v>6.58899999999998</v>
      </c>
      <c r="O244" s="1" t="s">
        <v>135</v>
      </c>
      <c r="Q244" s="20">
        <v>42.43</v>
      </c>
      <c r="R244" s="1">
        <v>2.4580000000000002</v>
      </c>
      <c r="S244" s="1" t="s">
        <v>137</v>
      </c>
      <c r="U244" s="20">
        <v>52.43</v>
      </c>
      <c r="V244" s="1">
        <v>12.588999999999899</v>
      </c>
      <c r="W244" s="1" t="s">
        <v>137</v>
      </c>
      <c r="Y244" s="20">
        <v>62.43</v>
      </c>
      <c r="Z244" s="1">
        <v>111.405</v>
      </c>
      <c r="AA244" s="1" t="s">
        <v>137</v>
      </c>
      <c r="AC244" s="20">
        <v>72.430000000000007</v>
      </c>
      <c r="AD244" s="1">
        <v>3.1869999999999701</v>
      </c>
      <c r="AE244" s="1" t="s">
        <v>125</v>
      </c>
      <c r="AG244" s="20">
        <v>82.43</v>
      </c>
      <c r="AH244" s="1">
        <v>31.87</v>
      </c>
      <c r="AI244" s="1" t="s">
        <v>125</v>
      </c>
      <c r="AK244" s="20">
        <v>92.43</v>
      </c>
      <c r="AL244" s="1">
        <v>318.70000000000101</v>
      </c>
      <c r="AM244" s="1" t="s">
        <v>125</v>
      </c>
      <c r="AO244" s="4">
        <v>102.43</v>
      </c>
      <c r="AP244" s="1">
        <v>243757</v>
      </c>
      <c r="AQ244" s="1" t="s">
        <v>125</v>
      </c>
      <c r="AS244" s="4">
        <v>112.43</v>
      </c>
      <c r="AT244" s="1">
        <v>243757000</v>
      </c>
      <c r="AU244" s="1" t="s">
        <v>125</v>
      </c>
      <c r="AW244" s="4">
        <v>122.43</v>
      </c>
      <c r="AX244" s="1">
        <v>243757000000</v>
      </c>
      <c r="AY244" s="1" t="s">
        <v>125</v>
      </c>
      <c r="BA244" s="4">
        <v>132.43</v>
      </c>
      <c r="BB244" s="1">
        <v>243757000000000</v>
      </c>
      <c r="BC244" s="1" t="s">
        <v>125</v>
      </c>
      <c r="BE244" s="4">
        <v>142.43</v>
      </c>
      <c r="BF244" s="1">
        <v>2.43757E+17</v>
      </c>
      <c r="BG244" s="1" t="s">
        <v>125</v>
      </c>
    </row>
    <row r="245" spans="1:59" x14ac:dyDescent="0.55000000000000004">
      <c r="A245" s="20">
        <v>2.44</v>
      </c>
      <c r="B245" s="1">
        <v>244</v>
      </c>
      <c r="C245" s="1" t="s">
        <v>131</v>
      </c>
      <c r="E245" s="4">
        <v>12.44</v>
      </c>
      <c r="F245" s="21">
        <v>15.396000000000001</v>
      </c>
      <c r="G245" s="1" t="s">
        <v>129</v>
      </c>
      <c r="I245" s="20">
        <v>22.44</v>
      </c>
      <c r="J245" s="1">
        <v>15.396000000000001</v>
      </c>
      <c r="K245" s="1" t="s">
        <v>134</v>
      </c>
      <c r="M245" s="20">
        <v>32.44</v>
      </c>
      <c r="N245" s="1">
        <v>6.6119999999999797</v>
      </c>
      <c r="O245" s="1" t="s">
        <v>135</v>
      </c>
      <c r="Q245" s="20">
        <v>42.44</v>
      </c>
      <c r="R245" s="1">
        <v>2.464</v>
      </c>
      <c r="S245" s="1" t="s">
        <v>137</v>
      </c>
      <c r="U245" s="20">
        <v>52.44</v>
      </c>
      <c r="V245" s="1">
        <v>12.611999999999901</v>
      </c>
      <c r="W245" s="1" t="s">
        <v>137</v>
      </c>
      <c r="Y245" s="20">
        <v>62.44</v>
      </c>
      <c r="Z245" s="1">
        <v>111.74</v>
      </c>
      <c r="AA245" s="1" t="s">
        <v>137</v>
      </c>
      <c r="AC245" s="20">
        <v>72.44</v>
      </c>
      <c r="AD245" s="1">
        <v>3.19599999999997</v>
      </c>
      <c r="AE245" s="1" t="s">
        <v>125</v>
      </c>
      <c r="AG245" s="20">
        <v>82.44</v>
      </c>
      <c r="AH245" s="1">
        <v>31.96</v>
      </c>
      <c r="AI245" s="1" t="s">
        <v>125</v>
      </c>
      <c r="AK245" s="20">
        <v>92.44</v>
      </c>
      <c r="AL245" s="1">
        <v>319.60000000000099</v>
      </c>
      <c r="AM245" s="1" t="s">
        <v>125</v>
      </c>
      <c r="AO245" s="4">
        <v>102.44</v>
      </c>
      <c r="AP245" s="1">
        <v>244756</v>
      </c>
      <c r="AQ245" s="1" t="s">
        <v>125</v>
      </c>
      <c r="AS245" s="4">
        <v>112.44</v>
      </c>
      <c r="AT245" s="1">
        <v>244756000</v>
      </c>
      <c r="AU245" s="1" t="s">
        <v>125</v>
      </c>
      <c r="AW245" s="4">
        <v>122.44</v>
      </c>
      <c r="AX245" s="1">
        <v>244756000000</v>
      </c>
      <c r="AY245" s="1" t="s">
        <v>125</v>
      </c>
      <c r="BA245" s="4">
        <v>132.44</v>
      </c>
      <c r="BB245" s="1">
        <v>244756000000000</v>
      </c>
      <c r="BC245" s="1" t="s">
        <v>125</v>
      </c>
      <c r="BE245" s="4">
        <v>142.44</v>
      </c>
      <c r="BF245" s="1">
        <v>2.44756E+17</v>
      </c>
      <c r="BG245" s="1" t="s">
        <v>125</v>
      </c>
    </row>
    <row r="246" spans="1:59" x14ac:dyDescent="0.55000000000000004">
      <c r="A246" s="20">
        <v>2.4500000000000002</v>
      </c>
      <c r="B246" s="1">
        <v>245</v>
      </c>
      <c r="C246" s="1" t="s">
        <v>131</v>
      </c>
      <c r="E246" s="4">
        <v>12.45</v>
      </c>
      <c r="F246" s="21">
        <v>15.455</v>
      </c>
      <c r="G246" s="1" t="s">
        <v>129</v>
      </c>
      <c r="I246" s="20">
        <v>22.45</v>
      </c>
      <c r="J246" s="1">
        <v>15.455</v>
      </c>
      <c r="K246" s="1" t="s">
        <v>134</v>
      </c>
      <c r="M246" s="20">
        <v>32.450000000000003</v>
      </c>
      <c r="N246" s="1">
        <v>6.6349999999999802</v>
      </c>
      <c r="O246" s="1" t="s">
        <v>135</v>
      </c>
      <c r="Q246" s="20">
        <v>42.45</v>
      </c>
      <c r="R246" s="1">
        <v>2.4700000000000002</v>
      </c>
      <c r="S246" s="1" t="s">
        <v>137</v>
      </c>
      <c r="U246" s="20">
        <v>52.45</v>
      </c>
      <c r="V246" s="1">
        <v>12.6349999999999</v>
      </c>
      <c r="W246" s="1" t="s">
        <v>137</v>
      </c>
      <c r="Y246" s="20">
        <v>62.45</v>
      </c>
      <c r="Z246" s="1">
        <v>112.075</v>
      </c>
      <c r="AA246" s="1" t="s">
        <v>137</v>
      </c>
      <c r="AC246" s="20">
        <v>72.45</v>
      </c>
      <c r="AD246" s="1">
        <v>3.2049999999999699</v>
      </c>
      <c r="AE246" s="1" t="s">
        <v>125</v>
      </c>
      <c r="AG246" s="20">
        <v>82.45</v>
      </c>
      <c r="AH246" s="1">
        <v>32.049999999999997</v>
      </c>
      <c r="AI246" s="1" t="s">
        <v>125</v>
      </c>
      <c r="AK246" s="20">
        <v>92.45</v>
      </c>
      <c r="AL246" s="1">
        <v>320.50000000000102</v>
      </c>
      <c r="AM246" s="1" t="s">
        <v>125</v>
      </c>
      <c r="AO246" s="4">
        <v>102.45</v>
      </c>
      <c r="AP246" s="1">
        <v>245755</v>
      </c>
      <c r="AQ246" s="1" t="s">
        <v>125</v>
      </c>
      <c r="AS246" s="4">
        <v>112.45</v>
      </c>
      <c r="AT246" s="1">
        <v>245755000</v>
      </c>
      <c r="AU246" s="1" t="s">
        <v>125</v>
      </c>
      <c r="AW246" s="4">
        <v>122.45</v>
      </c>
      <c r="AX246" s="1">
        <v>245755000000</v>
      </c>
      <c r="AY246" s="1" t="s">
        <v>125</v>
      </c>
      <c r="BA246" s="4">
        <v>132.44999999999999</v>
      </c>
      <c r="BB246" s="1">
        <v>245755000000000</v>
      </c>
      <c r="BC246" s="1" t="s">
        <v>125</v>
      </c>
      <c r="BE246" s="4">
        <v>142.44999999999999</v>
      </c>
      <c r="BF246" s="1">
        <v>2.45755E+17</v>
      </c>
      <c r="BG246" s="1" t="s">
        <v>125</v>
      </c>
    </row>
    <row r="247" spans="1:59" x14ac:dyDescent="0.55000000000000004">
      <c r="A247" s="20">
        <v>2.46</v>
      </c>
      <c r="B247" s="1">
        <v>246</v>
      </c>
      <c r="C247" s="1" t="s">
        <v>131</v>
      </c>
      <c r="E247" s="4">
        <v>12.46</v>
      </c>
      <c r="F247" s="21">
        <v>15.513999999999999</v>
      </c>
      <c r="G247" s="1" t="s">
        <v>129</v>
      </c>
      <c r="I247" s="20">
        <v>22.46</v>
      </c>
      <c r="J247" s="1">
        <v>15.513999999999999</v>
      </c>
      <c r="K247" s="1" t="s">
        <v>134</v>
      </c>
      <c r="M247" s="20">
        <v>32.46</v>
      </c>
      <c r="N247" s="1">
        <v>6.6579999999999799</v>
      </c>
      <c r="O247" s="1" t="s">
        <v>135</v>
      </c>
      <c r="Q247" s="20">
        <v>42.46</v>
      </c>
      <c r="R247" s="1">
        <v>2.476</v>
      </c>
      <c r="S247" s="1" t="s">
        <v>137</v>
      </c>
      <c r="U247" s="20">
        <v>52.46</v>
      </c>
      <c r="V247" s="1">
        <v>12.6579999999999</v>
      </c>
      <c r="W247" s="1" t="s">
        <v>137</v>
      </c>
      <c r="Y247" s="20">
        <v>62.46</v>
      </c>
      <c r="Z247" s="1">
        <v>112.41</v>
      </c>
      <c r="AA247" s="1" t="s">
        <v>137</v>
      </c>
      <c r="AC247" s="20">
        <v>72.459999999999994</v>
      </c>
      <c r="AD247" s="1">
        <v>3.2139999999999702</v>
      </c>
      <c r="AE247" s="1" t="s">
        <v>125</v>
      </c>
      <c r="AG247" s="20">
        <v>82.46</v>
      </c>
      <c r="AH247" s="1">
        <v>32.14</v>
      </c>
      <c r="AI247" s="1" t="s">
        <v>125</v>
      </c>
      <c r="AK247" s="20">
        <v>92.46</v>
      </c>
      <c r="AL247" s="1">
        <v>321.400000000001</v>
      </c>
      <c r="AM247" s="1" t="s">
        <v>125</v>
      </c>
      <c r="AO247" s="4">
        <v>102.46</v>
      </c>
      <c r="AP247" s="1">
        <v>246754</v>
      </c>
      <c r="AQ247" s="1" t="s">
        <v>125</v>
      </c>
      <c r="AS247" s="4">
        <v>112.46</v>
      </c>
      <c r="AT247" s="1">
        <v>246754000</v>
      </c>
      <c r="AU247" s="1" t="s">
        <v>125</v>
      </c>
      <c r="AW247" s="4">
        <v>122.46</v>
      </c>
      <c r="AX247" s="1">
        <v>246754000000</v>
      </c>
      <c r="AY247" s="1" t="s">
        <v>125</v>
      </c>
      <c r="BA247" s="4">
        <v>132.46</v>
      </c>
      <c r="BB247" s="1">
        <v>246754000000000</v>
      </c>
      <c r="BC247" s="1" t="s">
        <v>125</v>
      </c>
      <c r="BE247" s="4">
        <v>142.46</v>
      </c>
      <c r="BF247" s="1">
        <v>2.46754E+17</v>
      </c>
      <c r="BG247" s="1" t="s">
        <v>125</v>
      </c>
    </row>
    <row r="248" spans="1:59" x14ac:dyDescent="0.55000000000000004">
      <c r="A248" s="20">
        <v>2.4700000000000002</v>
      </c>
      <c r="B248" s="1">
        <v>247</v>
      </c>
      <c r="C248" s="1" t="s">
        <v>131</v>
      </c>
      <c r="E248" s="4">
        <v>12.47</v>
      </c>
      <c r="F248" s="21">
        <v>15.573</v>
      </c>
      <c r="G248" s="1" t="s">
        <v>129</v>
      </c>
      <c r="I248" s="20">
        <v>22.47</v>
      </c>
      <c r="J248" s="1">
        <v>15.573</v>
      </c>
      <c r="K248" s="1" t="s">
        <v>134</v>
      </c>
      <c r="M248" s="20">
        <v>32.47</v>
      </c>
      <c r="N248" s="1">
        <v>6.6809999999999796</v>
      </c>
      <c r="O248" s="1" t="s">
        <v>135</v>
      </c>
      <c r="Q248" s="20">
        <v>42.47</v>
      </c>
      <c r="R248" s="1">
        <v>2.4820000000000002</v>
      </c>
      <c r="S248" s="1" t="s">
        <v>137</v>
      </c>
      <c r="U248" s="20">
        <v>52.47</v>
      </c>
      <c r="V248" s="1">
        <v>12.6809999999999</v>
      </c>
      <c r="W248" s="1" t="s">
        <v>137</v>
      </c>
      <c r="Y248" s="20">
        <v>62.47</v>
      </c>
      <c r="Z248" s="1">
        <v>112.745</v>
      </c>
      <c r="AA248" s="1" t="s">
        <v>137</v>
      </c>
      <c r="AC248" s="20">
        <v>72.47</v>
      </c>
      <c r="AD248" s="1">
        <v>3.2229999999999701</v>
      </c>
      <c r="AE248" s="1" t="s">
        <v>125</v>
      </c>
      <c r="AG248" s="20">
        <v>82.47</v>
      </c>
      <c r="AH248" s="1">
        <v>32.229999999999997</v>
      </c>
      <c r="AI248" s="1" t="s">
        <v>125</v>
      </c>
      <c r="AK248" s="20">
        <v>92.47</v>
      </c>
      <c r="AL248" s="1">
        <v>322.30000000000098</v>
      </c>
      <c r="AM248" s="1" t="s">
        <v>125</v>
      </c>
      <c r="AO248" s="4">
        <v>102.47</v>
      </c>
      <c r="AP248" s="1">
        <v>247753</v>
      </c>
      <c r="AQ248" s="1" t="s">
        <v>125</v>
      </c>
      <c r="AS248" s="4">
        <v>112.47</v>
      </c>
      <c r="AT248" s="1">
        <v>247753000</v>
      </c>
      <c r="AU248" s="1" t="s">
        <v>125</v>
      </c>
      <c r="AW248" s="4">
        <v>122.47</v>
      </c>
      <c r="AX248" s="1">
        <v>247753000000</v>
      </c>
      <c r="AY248" s="1" t="s">
        <v>125</v>
      </c>
      <c r="BA248" s="4">
        <v>132.47</v>
      </c>
      <c r="BB248" s="1">
        <v>247753000000000</v>
      </c>
      <c r="BC248" s="1" t="s">
        <v>125</v>
      </c>
      <c r="BE248" s="4">
        <v>142.47</v>
      </c>
      <c r="BF248" s="1">
        <v>2.47753E+17</v>
      </c>
      <c r="BG248" s="1" t="s">
        <v>125</v>
      </c>
    </row>
    <row r="249" spans="1:59" x14ac:dyDescent="0.55000000000000004">
      <c r="A249" s="20">
        <v>2.48</v>
      </c>
      <c r="B249" s="1">
        <v>248</v>
      </c>
      <c r="C249" s="1" t="s">
        <v>131</v>
      </c>
      <c r="E249" s="4">
        <v>12.48</v>
      </c>
      <c r="F249" s="21">
        <v>15.632</v>
      </c>
      <c r="G249" s="1" t="s">
        <v>129</v>
      </c>
      <c r="I249" s="20">
        <v>22.48</v>
      </c>
      <c r="J249" s="1">
        <v>15.632</v>
      </c>
      <c r="K249" s="1" t="s">
        <v>134</v>
      </c>
      <c r="M249" s="20">
        <v>32.479999999999997</v>
      </c>
      <c r="N249" s="1">
        <v>6.7039999999999802</v>
      </c>
      <c r="O249" s="1" t="s">
        <v>135</v>
      </c>
      <c r="Q249" s="20">
        <v>42.48</v>
      </c>
      <c r="R249" s="1">
        <v>2.488</v>
      </c>
      <c r="S249" s="1" t="s">
        <v>137</v>
      </c>
      <c r="U249" s="20">
        <v>52.48</v>
      </c>
      <c r="V249" s="1">
        <v>12.703999999999899</v>
      </c>
      <c r="W249" s="1" t="s">
        <v>137</v>
      </c>
      <c r="Y249" s="20">
        <v>62.48</v>
      </c>
      <c r="Z249" s="1">
        <v>113.08</v>
      </c>
      <c r="AA249" s="1" t="s">
        <v>137</v>
      </c>
      <c r="AC249" s="20">
        <v>72.48</v>
      </c>
      <c r="AD249" s="1">
        <v>3.23199999999997</v>
      </c>
      <c r="AE249" s="1" t="s">
        <v>125</v>
      </c>
      <c r="AG249" s="20">
        <v>82.48</v>
      </c>
      <c r="AH249" s="1">
        <v>32.32</v>
      </c>
      <c r="AI249" s="1" t="s">
        <v>125</v>
      </c>
      <c r="AK249" s="20">
        <v>92.48</v>
      </c>
      <c r="AL249" s="1">
        <v>323.20000000000101</v>
      </c>
      <c r="AM249" s="1" t="s">
        <v>125</v>
      </c>
      <c r="AO249" s="4">
        <v>102.48</v>
      </c>
      <c r="AP249" s="1">
        <v>248752</v>
      </c>
      <c r="AQ249" s="1" t="s">
        <v>125</v>
      </c>
      <c r="AS249" s="4">
        <v>112.48</v>
      </c>
      <c r="AT249" s="1">
        <v>248752000</v>
      </c>
      <c r="AU249" s="1" t="s">
        <v>125</v>
      </c>
      <c r="AW249" s="4">
        <v>122.48</v>
      </c>
      <c r="AX249" s="1">
        <v>248752000000</v>
      </c>
      <c r="AY249" s="1" t="s">
        <v>125</v>
      </c>
      <c r="BA249" s="4">
        <v>132.47999999999999</v>
      </c>
      <c r="BB249" s="1">
        <v>248752000000000</v>
      </c>
      <c r="BC249" s="1" t="s">
        <v>125</v>
      </c>
      <c r="BE249" s="4">
        <v>142.47999999999999</v>
      </c>
      <c r="BF249" s="1">
        <v>2.48752E+17</v>
      </c>
      <c r="BG249" s="1" t="s">
        <v>125</v>
      </c>
    </row>
    <row r="250" spans="1:59" x14ac:dyDescent="0.55000000000000004">
      <c r="A250" s="20">
        <v>2.4900000000000002</v>
      </c>
      <c r="B250" s="1">
        <v>249</v>
      </c>
      <c r="C250" s="1" t="s">
        <v>131</v>
      </c>
      <c r="E250" s="4">
        <v>12.49</v>
      </c>
      <c r="F250" s="21">
        <v>15.691000000000001</v>
      </c>
      <c r="G250" s="1" t="s">
        <v>129</v>
      </c>
      <c r="I250" s="20">
        <v>22.49</v>
      </c>
      <c r="J250" s="1">
        <v>15.691000000000001</v>
      </c>
      <c r="K250" s="1" t="s">
        <v>134</v>
      </c>
      <c r="M250" s="20">
        <v>32.49</v>
      </c>
      <c r="N250" s="1">
        <v>6.7269999999999799</v>
      </c>
      <c r="O250" s="1" t="s">
        <v>135</v>
      </c>
      <c r="Q250" s="20">
        <v>42.49</v>
      </c>
      <c r="R250" s="1">
        <v>2.4940000000000002</v>
      </c>
      <c r="S250" s="1" t="s">
        <v>137</v>
      </c>
      <c r="U250" s="20">
        <v>52.49</v>
      </c>
      <c r="V250" s="1">
        <v>12.726999999999901</v>
      </c>
      <c r="W250" s="1" t="s">
        <v>137</v>
      </c>
      <c r="Y250" s="20">
        <v>62.49</v>
      </c>
      <c r="Z250" s="1">
        <v>113.41500000000001</v>
      </c>
      <c r="AA250" s="1" t="s">
        <v>137</v>
      </c>
      <c r="AC250" s="20">
        <v>72.489999999999995</v>
      </c>
      <c r="AD250" s="1">
        <v>3.2409999999999699</v>
      </c>
      <c r="AE250" s="1" t="s">
        <v>125</v>
      </c>
      <c r="AG250" s="20">
        <v>82.49</v>
      </c>
      <c r="AH250" s="1">
        <v>32.409999999999997</v>
      </c>
      <c r="AI250" s="1" t="s">
        <v>125</v>
      </c>
      <c r="AK250" s="20">
        <v>92.49</v>
      </c>
      <c r="AL250" s="1">
        <v>324.10000000000099</v>
      </c>
      <c r="AM250" s="1" t="s">
        <v>125</v>
      </c>
      <c r="AO250" s="4">
        <v>102.49</v>
      </c>
      <c r="AP250" s="1">
        <v>249751</v>
      </c>
      <c r="AQ250" s="1" t="s">
        <v>125</v>
      </c>
      <c r="AS250" s="4">
        <v>112.49</v>
      </c>
      <c r="AT250" s="1">
        <v>249751000</v>
      </c>
      <c r="AU250" s="1" t="s">
        <v>125</v>
      </c>
      <c r="AW250" s="4">
        <v>122.49</v>
      </c>
      <c r="AX250" s="1">
        <v>249751000000</v>
      </c>
      <c r="AY250" s="1" t="s">
        <v>125</v>
      </c>
      <c r="BA250" s="4">
        <v>132.49</v>
      </c>
      <c r="BB250" s="1">
        <v>249751000000000</v>
      </c>
      <c r="BC250" s="1" t="s">
        <v>125</v>
      </c>
      <c r="BE250" s="4">
        <v>142.49</v>
      </c>
      <c r="BF250" s="1">
        <v>2.49751E+17</v>
      </c>
      <c r="BG250" s="1" t="s">
        <v>125</v>
      </c>
    </row>
    <row r="251" spans="1:59" x14ac:dyDescent="0.55000000000000004">
      <c r="A251" s="20">
        <v>2.5</v>
      </c>
      <c r="B251" s="1">
        <v>250</v>
      </c>
      <c r="C251" s="1" t="s">
        <v>131</v>
      </c>
      <c r="E251" s="4">
        <v>12.5</v>
      </c>
      <c r="F251" s="21">
        <v>15.75</v>
      </c>
      <c r="G251" s="1" t="s">
        <v>129</v>
      </c>
      <c r="I251" s="20">
        <v>22.5</v>
      </c>
      <c r="J251" s="1">
        <v>15.75</v>
      </c>
      <c r="K251" s="1" t="s">
        <v>134</v>
      </c>
      <c r="M251" s="20">
        <v>32.5</v>
      </c>
      <c r="N251" s="1">
        <v>6.7499999999999796</v>
      </c>
      <c r="O251" s="1" t="s">
        <v>135</v>
      </c>
      <c r="Q251" s="20">
        <v>42.5</v>
      </c>
      <c r="R251" s="1">
        <v>2.5</v>
      </c>
      <c r="S251" s="1" t="s">
        <v>137</v>
      </c>
      <c r="U251" s="20">
        <v>52.5</v>
      </c>
      <c r="V251" s="1">
        <v>12.749999999999901</v>
      </c>
      <c r="W251" s="1" t="s">
        <v>137</v>
      </c>
      <c r="Y251" s="20">
        <v>62.5</v>
      </c>
      <c r="Z251" s="1">
        <v>113.75</v>
      </c>
      <c r="AA251" s="1" t="s">
        <v>137</v>
      </c>
      <c r="AC251" s="20">
        <v>72.5</v>
      </c>
      <c r="AD251" s="1">
        <v>3.2499999999999698</v>
      </c>
      <c r="AE251" s="1" t="s">
        <v>125</v>
      </c>
      <c r="AG251" s="20">
        <v>82.5</v>
      </c>
      <c r="AH251" s="1">
        <v>32.5</v>
      </c>
      <c r="AI251" s="1" t="s">
        <v>125</v>
      </c>
      <c r="AK251" s="20">
        <v>92.5</v>
      </c>
      <c r="AL251" s="1">
        <v>325.00000000000102</v>
      </c>
      <c r="AM251" s="1" t="s">
        <v>125</v>
      </c>
      <c r="AO251" s="4">
        <v>102.5</v>
      </c>
      <c r="AP251" s="1">
        <v>250750</v>
      </c>
      <c r="AQ251" s="1" t="s">
        <v>125</v>
      </c>
      <c r="AS251" s="4">
        <v>112.5</v>
      </c>
      <c r="AT251" s="1">
        <v>250750000</v>
      </c>
      <c r="AU251" s="1" t="s">
        <v>125</v>
      </c>
      <c r="AW251" s="4">
        <v>122.5</v>
      </c>
      <c r="AX251" s="1">
        <v>250750000000</v>
      </c>
      <c r="AY251" s="1" t="s">
        <v>125</v>
      </c>
      <c r="BA251" s="4">
        <v>132.5</v>
      </c>
      <c r="BB251" s="1">
        <v>250750000000000</v>
      </c>
      <c r="BC251" s="1" t="s">
        <v>125</v>
      </c>
      <c r="BE251" s="4">
        <v>142.5</v>
      </c>
      <c r="BF251" s="1">
        <v>2.5075E+17</v>
      </c>
      <c r="BG251" s="1" t="s">
        <v>125</v>
      </c>
    </row>
    <row r="252" spans="1:59" x14ac:dyDescent="0.55000000000000004">
      <c r="A252" s="20">
        <v>2.5099999999999998</v>
      </c>
      <c r="B252" s="1">
        <v>251</v>
      </c>
      <c r="C252" s="1" t="s">
        <v>131</v>
      </c>
      <c r="E252" s="4">
        <v>12.51</v>
      </c>
      <c r="F252" s="21">
        <v>15.808999999999999</v>
      </c>
      <c r="G252" s="1" t="s">
        <v>129</v>
      </c>
      <c r="I252" s="20">
        <v>22.51</v>
      </c>
      <c r="J252" s="1">
        <v>15.808999999999999</v>
      </c>
      <c r="K252" s="1" t="s">
        <v>134</v>
      </c>
      <c r="M252" s="20">
        <v>32.51</v>
      </c>
      <c r="N252" s="1">
        <v>6.7729999999999801</v>
      </c>
      <c r="O252" s="1" t="s">
        <v>135</v>
      </c>
      <c r="Q252" s="20">
        <v>42.51</v>
      </c>
      <c r="R252" s="1">
        <v>2.5059999999999998</v>
      </c>
      <c r="S252" s="1" t="s">
        <v>137</v>
      </c>
      <c r="U252" s="20">
        <v>52.51</v>
      </c>
      <c r="V252" s="1">
        <v>12.7729999999999</v>
      </c>
      <c r="W252" s="1" t="s">
        <v>137</v>
      </c>
      <c r="Y252" s="20">
        <v>62.51</v>
      </c>
      <c r="Z252" s="1">
        <v>114.08499999999999</v>
      </c>
      <c r="AA252" s="1" t="s">
        <v>137</v>
      </c>
      <c r="AC252" s="20">
        <v>72.510000000000005</v>
      </c>
      <c r="AD252" s="1">
        <v>3.2589999999999701</v>
      </c>
      <c r="AE252" s="1" t="s">
        <v>125</v>
      </c>
      <c r="AG252" s="20">
        <v>82.51</v>
      </c>
      <c r="AH252" s="1">
        <v>32.590000000000003</v>
      </c>
      <c r="AI252" s="1" t="s">
        <v>125</v>
      </c>
      <c r="AK252" s="20">
        <v>92.51</v>
      </c>
      <c r="AL252" s="1">
        <v>325.900000000001</v>
      </c>
      <c r="AM252" s="1" t="s">
        <v>125</v>
      </c>
      <c r="AO252" s="4">
        <v>102.51</v>
      </c>
      <c r="AP252" s="1">
        <v>251749</v>
      </c>
      <c r="AQ252" s="1" t="s">
        <v>125</v>
      </c>
      <c r="AS252" s="4">
        <v>112.51</v>
      </c>
      <c r="AT252" s="1">
        <v>251749000</v>
      </c>
      <c r="AU252" s="1" t="s">
        <v>125</v>
      </c>
      <c r="AW252" s="4">
        <v>122.51</v>
      </c>
      <c r="AX252" s="1">
        <v>251749000000</v>
      </c>
      <c r="AY252" s="1" t="s">
        <v>125</v>
      </c>
      <c r="BA252" s="4">
        <v>132.51</v>
      </c>
      <c r="BB252" s="1">
        <v>251749000000000</v>
      </c>
      <c r="BC252" s="1" t="s">
        <v>125</v>
      </c>
      <c r="BE252" s="4">
        <v>142.51</v>
      </c>
      <c r="BF252" s="1">
        <v>2.51749E+17</v>
      </c>
      <c r="BG252" s="1" t="s">
        <v>125</v>
      </c>
    </row>
    <row r="253" spans="1:59" x14ac:dyDescent="0.55000000000000004">
      <c r="A253" s="20">
        <v>2.52</v>
      </c>
      <c r="B253" s="1">
        <v>252</v>
      </c>
      <c r="C253" s="1" t="s">
        <v>131</v>
      </c>
      <c r="E253" s="4">
        <v>12.52</v>
      </c>
      <c r="F253" s="21">
        <v>15.868</v>
      </c>
      <c r="G253" s="1" t="s">
        <v>129</v>
      </c>
      <c r="I253" s="20">
        <v>22.52</v>
      </c>
      <c r="J253" s="1">
        <v>15.868</v>
      </c>
      <c r="K253" s="1" t="s">
        <v>134</v>
      </c>
      <c r="M253" s="20">
        <v>32.520000000000003</v>
      </c>
      <c r="N253" s="1">
        <v>6.7959999999999798</v>
      </c>
      <c r="O253" s="1" t="s">
        <v>135</v>
      </c>
      <c r="Q253" s="20">
        <v>42.52</v>
      </c>
      <c r="R253" s="1">
        <v>2.512</v>
      </c>
      <c r="S253" s="1" t="s">
        <v>137</v>
      </c>
      <c r="U253" s="20">
        <v>52.52</v>
      </c>
      <c r="V253" s="1">
        <v>12.7959999999999</v>
      </c>
      <c r="W253" s="1" t="s">
        <v>137</v>
      </c>
      <c r="Y253" s="20">
        <v>62.52</v>
      </c>
      <c r="Z253" s="1">
        <v>114.42</v>
      </c>
      <c r="AA253" s="1" t="s">
        <v>137</v>
      </c>
      <c r="AC253" s="20">
        <v>72.52</v>
      </c>
      <c r="AD253" s="1">
        <v>3.26799999999997</v>
      </c>
      <c r="AE253" s="1" t="s">
        <v>125</v>
      </c>
      <c r="AG253" s="20">
        <v>82.52</v>
      </c>
      <c r="AH253" s="1">
        <v>32.68</v>
      </c>
      <c r="AI253" s="1" t="s">
        <v>125</v>
      </c>
      <c r="AK253" s="20">
        <v>92.52</v>
      </c>
      <c r="AL253" s="1">
        <v>326.80000000000098</v>
      </c>
      <c r="AM253" s="1" t="s">
        <v>125</v>
      </c>
      <c r="AO253" s="4">
        <v>102.52</v>
      </c>
      <c r="AP253" s="1">
        <v>252748</v>
      </c>
      <c r="AQ253" s="1" t="s">
        <v>125</v>
      </c>
      <c r="AS253" s="4">
        <v>112.52</v>
      </c>
      <c r="AT253" s="1">
        <v>252748000</v>
      </c>
      <c r="AU253" s="1" t="s">
        <v>125</v>
      </c>
      <c r="AW253" s="4">
        <v>122.52</v>
      </c>
      <c r="AX253" s="1">
        <v>252748000000</v>
      </c>
      <c r="AY253" s="1" t="s">
        <v>125</v>
      </c>
      <c r="BA253" s="4">
        <v>132.52000000000001</v>
      </c>
      <c r="BB253" s="1">
        <v>252748000000000</v>
      </c>
      <c r="BC253" s="1" t="s">
        <v>125</v>
      </c>
      <c r="BE253" s="4">
        <v>142.52000000000001</v>
      </c>
      <c r="BF253" s="1">
        <v>2.52748E+17</v>
      </c>
      <c r="BG253" s="1" t="s">
        <v>125</v>
      </c>
    </row>
    <row r="254" spans="1:59" x14ac:dyDescent="0.55000000000000004">
      <c r="A254" s="20">
        <v>2.5299999999999998</v>
      </c>
      <c r="B254" s="1">
        <v>253</v>
      </c>
      <c r="C254" s="1" t="s">
        <v>131</v>
      </c>
      <c r="E254" s="4">
        <v>12.53</v>
      </c>
      <c r="F254" s="21">
        <v>15.927</v>
      </c>
      <c r="G254" s="1" t="s">
        <v>129</v>
      </c>
      <c r="I254" s="20">
        <v>22.53</v>
      </c>
      <c r="J254" s="1">
        <v>15.927</v>
      </c>
      <c r="K254" s="1" t="s">
        <v>134</v>
      </c>
      <c r="M254" s="20">
        <v>32.53</v>
      </c>
      <c r="N254" s="1">
        <v>6.8189999999999804</v>
      </c>
      <c r="O254" s="1" t="s">
        <v>135</v>
      </c>
      <c r="Q254" s="20">
        <v>42.53</v>
      </c>
      <c r="R254" s="1">
        <v>2.5179999999999998</v>
      </c>
      <c r="S254" s="1" t="s">
        <v>137</v>
      </c>
      <c r="U254" s="20">
        <v>52.53</v>
      </c>
      <c r="V254" s="1">
        <v>12.8189999999999</v>
      </c>
      <c r="W254" s="1" t="s">
        <v>137</v>
      </c>
      <c r="Y254" s="20">
        <v>62.53</v>
      </c>
      <c r="Z254" s="1">
        <v>114.755</v>
      </c>
      <c r="AA254" s="1" t="s">
        <v>137</v>
      </c>
      <c r="AC254" s="20">
        <v>72.53</v>
      </c>
      <c r="AD254" s="1">
        <v>3.2769999999999699</v>
      </c>
      <c r="AE254" s="1" t="s">
        <v>125</v>
      </c>
      <c r="AG254" s="20">
        <v>82.53</v>
      </c>
      <c r="AH254" s="1">
        <v>32.770000000000003</v>
      </c>
      <c r="AI254" s="1" t="s">
        <v>125</v>
      </c>
      <c r="AK254" s="20">
        <v>92.53</v>
      </c>
      <c r="AL254" s="1">
        <v>327.70000000000101</v>
      </c>
      <c r="AM254" s="1" t="s">
        <v>125</v>
      </c>
      <c r="AO254" s="4">
        <v>102.53</v>
      </c>
      <c r="AP254" s="1">
        <v>253747</v>
      </c>
      <c r="AQ254" s="1" t="s">
        <v>125</v>
      </c>
      <c r="AS254" s="4">
        <v>112.53</v>
      </c>
      <c r="AT254" s="1">
        <v>253747000</v>
      </c>
      <c r="AU254" s="1" t="s">
        <v>125</v>
      </c>
      <c r="AW254" s="4">
        <v>122.53</v>
      </c>
      <c r="AX254" s="1">
        <v>253747000000</v>
      </c>
      <c r="AY254" s="1" t="s">
        <v>125</v>
      </c>
      <c r="BA254" s="4">
        <v>132.53</v>
      </c>
      <c r="BB254" s="1">
        <v>253747000000000</v>
      </c>
      <c r="BC254" s="1" t="s">
        <v>125</v>
      </c>
      <c r="BE254" s="4">
        <v>142.53</v>
      </c>
      <c r="BF254" s="1">
        <v>2.53747E+17</v>
      </c>
      <c r="BG254" s="1" t="s">
        <v>125</v>
      </c>
    </row>
    <row r="255" spans="1:59" x14ac:dyDescent="0.55000000000000004">
      <c r="A255" s="20">
        <v>2.54</v>
      </c>
      <c r="B255" s="1">
        <v>254</v>
      </c>
      <c r="C255" s="1" t="s">
        <v>131</v>
      </c>
      <c r="E255" s="4">
        <v>12.54</v>
      </c>
      <c r="F255" s="21">
        <v>15.986000000000001</v>
      </c>
      <c r="G255" s="1" t="s">
        <v>129</v>
      </c>
      <c r="I255" s="20">
        <v>22.54</v>
      </c>
      <c r="J255" s="1">
        <v>15.986000000000001</v>
      </c>
      <c r="K255" s="1" t="s">
        <v>134</v>
      </c>
      <c r="M255" s="20">
        <v>32.54</v>
      </c>
      <c r="N255" s="1">
        <v>6.8419999999999801</v>
      </c>
      <c r="O255" s="1" t="s">
        <v>135</v>
      </c>
      <c r="Q255" s="20">
        <v>42.54</v>
      </c>
      <c r="R255" s="1">
        <v>2.524</v>
      </c>
      <c r="S255" s="1" t="s">
        <v>137</v>
      </c>
      <c r="U255" s="20">
        <v>52.54</v>
      </c>
      <c r="V255" s="1">
        <v>12.841999999999899</v>
      </c>
      <c r="W255" s="1" t="s">
        <v>137</v>
      </c>
      <c r="Y255" s="20">
        <v>62.54</v>
      </c>
      <c r="Z255" s="1">
        <v>115.09</v>
      </c>
      <c r="AA255" s="1" t="s">
        <v>137</v>
      </c>
      <c r="AC255" s="20">
        <v>72.540000000000006</v>
      </c>
      <c r="AD255" s="1">
        <v>3.2859999999999698</v>
      </c>
      <c r="AE255" s="1" t="s">
        <v>125</v>
      </c>
      <c r="AG255" s="20">
        <v>82.54</v>
      </c>
      <c r="AH255" s="1">
        <v>32.86</v>
      </c>
      <c r="AI255" s="1" t="s">
        <v>125</v>
      </c>
      <c r="AK255" s="20">
        <v>92.54</v>
      </c>
      <c r="AL255" s="1">
        <v>328.60000000000099</v>
      </c>
      <c r="AM255" s="1" t="s">
        <v>125</v>
      </c>
      <c r="AO255" s="4">
        <v>102.54</v>
      </c>
      <c r="AP255" s="1">
        <v>254746</v>
      </c>
      <c r="AQ255" s="1" t="s">
        <v>125</v>
      </c>
      <c r="AS255" s="4">
        <v>112.54</v>
      </c>
      <c r="AT255" s="1">
        <v>254746000</v>
      </c>
      <c r="AU255" s="1" t="s">
        <v>125</v>
      </c>
      <c r="AW255" s="4">
        <v>122.54</v>
      </c>
      <c r="AX255" s="1">
        <v>254746000000</v>
      </c>
      <c r="AY255" s="1" t="s">
        <v>125</v>
      </c>
      <c r="BA255" s="4">
        <v>132.54</v>
      </c>
      <c r="BB255" s="1">
        <v>254746000000000</v>
      </c>
      <c r="BC255" s="1" t="s">
        <v>125</v>
      </c>
      <c r="BE255" s="4">
        <v>142.54</v>
      </c>
      <c r="BF255" s="1">
        <v>2.54746E+17</v>
      </c>
      <c r="BG255" s="1" t="s">
        <v>125</v>
      </c>
    </row>
    <row r="256" spans="1:59" x14ac:dyDescent="0.55000000000000004">
      <c r="A256" s="20">
        <v>2.5499999999999998</v>
      </c>
      <c r="B256" s="1">
        <v>255</v>
      </c>
      <c r="C256" s="1" t="s">
        <v>131</v>
      </c>
      <c r="E256" s="4">
        <v>12.55</v>
      </c>
      <c r="F256" s="21">
        <v>16.045000000000002</v>
      </c>
      <c r="G256" s="1" t="s">
        <v>129</v>
      </c>
      <c r="I256" s="20">
        <v>22.55</v>
      </c>
      <c r="J256" s="1">
        <v>16.045000000000002</v>
      </c>
      <c r="K256" s="1" t="s">
        <v>134</v>
      </c>
      <c r="M256" s="20">
        <v>32.549999999999997</v>
      </c>
      <c r="N256" s="1">
        <v>6.8649999999999798</v>
      </c>
      <c r="O256" s="1" t="s">
        <v>135</v>
      </c>
      <c r="Q256" s="20">
        <v>42.55</v>
      </c>
      <c r="R256" s="1">
        <v>2.5299999999999998</v>
      </c>
      <c r="S256" s="1" t="s">
        <v>137</v>
      </c>
      <c r="U256" s="20">
        <v>52.55</v>
      </c>
      <c r="V256" s="1">
        <v>12.864999999999901</v>
      </c>
      <c r="W256" s="1" t="s">
        <v>137</v>
      </c>
      <c r="Y256" s="20">
        <v>62.55</v>
      </c>
      <c r="Z256" s="1">
        <v>115.425</v>
      </c>
      <c r="AA256" s="1" t="s">
        <v>137</v>
      </c>
      <c r="AC256" s="20">
        <v>72.55</v>
      </c>
      <c r="AD256" s="1">
        <v>3.2949999999999702</v>
      </c>
      <c r="AE256" s="1" t="s">
        <v>125</v>
      </c>
      <c r="AG256" s="20">
        <v>82.55</v>
      </c>
      <c r="AH256" s="1">
        <v>32.950000000000003</v>
      </c>
      <c r="AI256" s="1" t="s">
        <v>125</v>
      </c>
      <c r="AK256" s="20">
        <v>92.55</v>
      </c>
      <c r="AL256" s="1">
        <v>329.50000000000102</v>
      </c>
      <c r="AM256" s="1" t="s">
        <v>125</v>
      </c>
      <c r="AO256" s="4">
        <v>102.55</v>
      </c>
      <c r="AP256" s="1">
        <v>255745</v>
      </c>
      <c r="AQ256" s="1" t="s">
        <v>125</v>
      </c>
      <c r="AS256" s="4">
        <v>112.55</v>
      </c>
      <c r="AT256" s="1">
        <v>255745000</v>
      </c>
      <c r="AU256" s="1" t="s">
        <v>125</v>
      </c>
      <c r="AW256" s="4">
        <v>122.55</v>
      </c>
      <c r="AX256" s="1">
        <v>255745000000</v>
      </c>
      <c r="AY256" s="1" t="s">
        <v>125</v>
      </c>
      <c r="BA256" s="4">
        <v>132.55000000000001</v>
      </c>
      <c r="BB256" s="1">
        <v>255745000000000</v>
      </c>
      <c r="BC256" s="1" t="s">
        <v>125</v>
      </c>
      <c r="BE256" s="4">
        <v>142.55000000000001</v>
      </c>
      <c r="BF256" s="1">
        <v>2.55745E+17</v>
      </c>
      <c r="BG256" s="1" t="s">
        <v>125</v>
      </c>
    </row>
    <row r="257" spans="1:59" x14ac:dyDescent="0.55000000000000004">
      <c r="A257" s="20">
        <v>2.56</v>
      </c>
      <c r="B257" s="1">
        <v>256</v>
      </c>
      <c r="C257" s="1" t="s">
        <v>131</v>
      </c>
      <c r="E257" s="4">
        <v>12.56</v>
      </c>
      <c r="F257" s="21">
        <v>16.103999999999999</v>
      </c>
      <c r="G257" s="1" t="s">
        <v>129</v>
      </c>
      <c r="I257" s="20">
        <v>22.56</v>
      </c>
      <c r="J257" s="1">
        <v>16.103999999999999</v>
      </c>
      <c r="K257" s="1" t="s">
        <v>134</v>
      </c>
      <c r="M257" s="20">
        <v>32.56</v>
      </c>
      <c r="N257" s="1">
        <v>6.8879999999999804</v>
      </c>
      <c r="O257" s="1" t="s">
        <v>135</v>
      </c>
      <c r="Q257" s="20">
        <v>42.56</v>
      </c>
      <c r="R257" s="1">
        <v>2.536</v>
      </c>
      <c r="S257" s="1" t="s">
        <v>137</v>
      </c>
      <c r="U257" s="20">
        <v>52.56</v>
      </c>
      <c r="V257" s="1">
        <v>12.8879999999999</v>
      </c>
      <c r="W257" s="1" t="s">
        <v>137</v>
      </c>
      <c r="Y257" s="20">
        <v>62.56</v>
      </c>
      <c r="Z257" s="1">
        <v>115.76</v>
      </c>
      <c r="AA257" s="1" t="s">
        <v>137</v>
      </c>
      <c r="AC257" s="20">
        <v>72.56</v>
      </c>
      <c r="AD257" s="1">
        <v>3.3039999999999701</v>
      </c>
      <c r="AE257" s="1" t="s">
        <v>125</v>
      </c>
      <c r="AG257" s="20">
        <v>82.56</v>
      </c>
      <c r="AH257" s="1">
        <v>33.04</v>
      </c>
      <c r="AI257" s="1" t="s">
        <v>125</v>
      </c>
      <c r="AK257" s="20">
        <v>92.56</v>
      </c>
      <c r="AL257" s="1">
        <v>330.400000000001</v>
      </c>
      <c r="AM257" s="1" t="s">
        <v>125</v>
      </c>
      <c r="AO257" s="4">
        <v>102.56</v>
      </c>
      <c r="AP257" s="1">
        <v>256744</v>
      </c>
      <c r="AQ257" s="1" t="s">
        <v>125</v>
      </c>
      <c r="AS257" s="4">
        <v>112.56</v>
      </c>
      <c r="AT257" s="1">
        <v>256744000</v>
      </c>
      <c r="AU257" s="1" t="s">
        <v>125</v>
      </c>
      <c r="AW257" s="4">
        <v>122.56</v>
      </c>
      <c r="AX257" s="1">
        <v>256744000000</v>
      </c>
      <c r="AY257" s="1" t="s">
        <v>125</v>
      </c>
      <c r="BA257" s="4">
        <v>132.56</v>
      </c>
      <c r="BB257" s="1">
        <v>256744000000000</v>
      </c>
      <c r="BC257" s="1" t="s">
        <v>125</v>
      </c>
      <c r="BE257" s="4">
        <v>142.56</v>
      </c>
      <c r="BF257" s="1">
        <v>2.56744E+17</v>
      </c>
      <c r="BG257" s="1" t="s">
        <v>125</v>
      </c>
    </row>
    <row r="258" spans="1:59" x14ac:dyDescent="0.55000000000000004">
      <c r="A258" s="20">
        <v>2.57</v>
      </c>
      <c r="B258" s="1">
        <v>257</v>
      </c>
      <c r="C258" s="1" t="s">
        <v>131</v>
      </c>
      <c r="E258" s="4">
        <v>12.57</v>
      </c>
      <c r="F258" s="21">
        <v>16.163</v>
      </c>
      <c r="G258" s="1" t="s">
        <v>129</v>
      </c>
      <c r="I258" s="20">
        <v>22.57</v>
      </c>
      <c r="J258" s="1">
        <v>16.163</v>
      </c>
      <c r="K258" s="1" t="s">
        <v>134</v>
      </c>
      <c r="M258" s="20">
        <v>32.57</v>
      </c>
      <c r="N258" s="1">
        <v>6.91099999999998</v>
      </c>
      <c r="O258" s="1" t="s">
        <v>135</v>
      </c>
      <c r="Q258" s="20">
        <v>42.57</v>
      </c>
      <c r="R258" s="1">
        <v>2.5419999999999998</v>
      </c>
      <c r="S258" s="1" t="s">
        <v>137</v>
      </c>
      <c r="U258" s="20">
        <v>52.57</v>
      </c>
      <c r="V258" s="1">
        <v>12.9109999999999</v>
      </c>
      <c r="W258" s="1" t="s">
        <v>137</v>
      </c>
      <c r="Y258" s="20">
        <v>62.57</v>
      </c>
      <c r="Z258" s="1">
        <v>116.095</v>
      </c>
      <c r="AA258" s="1" t="s">
        <v>137</v>
      </c>
      <c r="AC258" s="20">
        <v>72.569999999999993</v>
      </c>
      <c r="AD258" s="1">
        <v>3.31299999999997</v>
      </c>
      <c r="AE258" s="1" t="s">
        <v>125</v>
      </c>
      <c r="AG258" s="20">
        <v>82.57</v>
      </c>
      <c r="AH258" s="1">
        <v>33.130000000000003</v>
      </c>
      <c r="AI258" s="1" t="s">
        <v>125</v>
      </c>
      <c r="AK258" s="20">
        <v>92.57</v>
      </c>
      <c r="AL258" s="1">
        <v>331.30000000000098</v>
      </c>
      <c r="AM258" s="1" t="s">
        <v>125</v>
      </c>
      <c r="AO258" s="4">
        <v>102.57</v>
      </c>
      <c r="AP258" s="1">
        <v>257743</v>
      </c>
      <c r="AQ258" s="1" t="s">
        <v>125</v>
      </c>
      <c r="AS258" s="4">
        <v>112.57</v>
      </c>
      <c r="AT258" s="1">
        <v>257743000</v>
      </c>
      <c r="AU258" s="1" t="s">
        <v>125</v>
      </c>
      <c r="AW258" s="4">
        <v>122.57</v>
      </c>
      <c r="AX258" s="1">
        <v>257743000000</v>
      </c>
      <c r="AY258" s="1" t="s">
        <v>125</v>
      </c>
      <c r="BA258" s="4">
        <v>132.57</v>
      </c>
      <c r="BB258" s="1">
        <v>257743000000000</v>
      </c>
      <c r="BC258" s="1" t="s">
        <v>125</v>
      </c>
      <c r="BE258" s="4">
        <v>142.57</v>
      </c>
      <c r="BF258" s="1">
        <v>2.57743E+17</v>
      </c>
      <c r="BG258" s="1" t="s">
        <v>125</v>
      </c>
    </row>
    <row r="259" spans="1:59" x14ac:dyDescent="0.55000000000000004">
      <c r="A259" s="20">
        <v>2.58</v>
      </c>
      <c r="B259" s="1">
        <v>258</v>
      </c>
      <c r="C259" s="1" t="s">
        <v>131</v>
      </c>
      <c r="E259" s="4">
        <v>12.58</v>
      </c>
      <c r="F259" s="21">
        <v>16.222000000000001</v>
      </c>
      <c r="G259" s="1" t="s">
        <v>129</v>
      </c>
      <c r="I259" s="20">
        <v>22.58</v>
      </c>
      <c r="J259" s="1">
        <v>16.222000000000001</v>
      </c>
      <c r="K259" s="1" t="s">
        <v>134</v>
      </c>
      <c r="M259" s="20">
        <v>32.58</v>
      </c>
      <c r="N259" s="1">
        <v>6.9339999999999797</v>
      </c>
      <c r="O259" s="1" t="s">
        <v>135</v>
      </c>
      <c r="Q259" s="20">
        <v>42.58</v>
      </c>
      <c r="R259" s="1">
        <v>2.548</v>
      </c>
      <c r="S259" s="1" t="s">
        <v>137</v>
      </c>
      <c r="U259" s="20">
        <v>52.58</v>
      </c>
      <c r="V259" s="1">
        <v>12.9339999999999</v>
      </c>
      <c r="W259" s="1" t="s">
        <v>137</v>
      </c>
      <c r="Y259" s="20">
        <v>62.58</v>
      </c>
      <c r="Z259" s="1">
        <v>116.43</v>
      </c>
      <c r="AA259" s="1" t="s">
        <v>137</v>
      </c>
      <c r="AC259" s="20">
        <v>72.58</v>
      </c>
      <c r="AD259" s="1">
        <v>3.3219999999999699</v>
      </c>
      <c r="AE259" s="1" t="s">
        <v>125</v>
      </c>
      <c r="AG259" s="20">
        <v>82.58</v>
      </c>
      <c r="AH259" s="1">
        <v>33.22</v>
      </c>
      <c r="AI259" s="1" t="s">
        <v>125</v>
      </c>
      <c r="AK259" s="20">
        <v>92.58</v>
      </c>
      <c r="AL259" s="1">
        <v>332.20000000000101</v>
      </c>
      <c r="AM259" s="1" t="s">
        <v>125</v>
      </c>
      <c r="AO259" s="4">
        <v>102.58</v>
      </c>
      <c r="AP259" s="1">
        <v>258742</v>
      </c>
      <c r="AQ259" s="1" t="s">
        <v>125</v>
      </c>
      <c r="AS259" s="4">
        <v>112.58</v>
      </c>
      <c r="AT259" s="1">
        <v>258742000</v>
      </c>
      <c r="AU259" s="1" t="s">
        <v>125</v>
      </c>
      <c r="AW259" s="4">
        <v>122.58</v>
      </c>
      <c r="AX259" s="1">
        <v>258742000000</v>
      </c>
      <c r="AY259" s="1" t="s">
        <v>125</v>
      </c>
      <c r="BA259" s="4">
        <v>132.58000000000001</v>
      </c>
      <c r="BB259" s="1">
        <v>258742000000000</v>
      </c>
      <c r="BC259" s="1" t="s">
        <v>125</v>
      </c>
      <c r="BE259" s="4">
        <v>142.58000000000001</v>
      </c>
      <c r="BF259" s="1">
        <v>2.58742E+17</v>
      </c>
      <c r="BG259" s="1" t="s">
        <v>125</v>
      </c>
    </row>
    <row r="260" spans="1:59" x14ac:dyDescent="0.55000000000000004">
      <c r="A260" s="20">
        <v>2.59</v>
      </c>
      <c r="B260" s="1">
        <v>259</v>
      </c>
      <c r="C260" s="1" t="s">
        <v>131</v>
      </c>
      <c r="E260" s="4">
        <v>12.59</v>
      </c>
      <c r="F260" s="21">
        <v>16.280999999999999</v>
      </c>
      <c r="G260" s="1" t="s">
        <v>129</v>
      </c>
      <c r="I260" s="20">
        <v>22.59</v>
      </c>
      <c r="J260" s="1">
        <v>16.280999999999999</v>
      </c>
      <c r="K260" s="1" t="s">
        <v>134</v>
      </c>
      <c r="M260" s="20">
        <v>32.590000000000003</v>
      </c>
      <c r="N260" s="1">
        <v>6.9569999999999803</v>
      </c>
      <c r="O260" s="1" t="s">
        <v>135</v>
      </c>
      <c r="Q260" s="20">
        <v>42.59</v>
      </c>
      <c r="R260" s="1">
        <v>2.5539999999999998</v>
      </c>
      <c r="S260" s="1" t="s">
        <v>137</v>
      </c>
      <c r="U260" s="20">
        <v>52.59</v>
      </c>
      <c r="V260" s="1">
        <v>12.956999999999899</v>
      </c>
      <c r="W260" s="1" t="s">
        <v>137</v>
      </c>
      <c r="Y260" s="20">
        <v>62.59</v>
      </c>
      <c r="Z260" s="1">
        <v>116.765</v>
      </c>
      <c r="AA260" s="1" t="s">
        <v>137</v>
      </c>
      <c r="AC260" s="20">
        <v>72.59</v>
      </c>
      <c r="AD260" s="1">
        <v>3.3309999999999702</v>
      </c>
      <c r="AE260" s="1" t="s">
        <v>125</v>
      </c>
      <c r="AG260" s="20">
        <v>82.59</v>
      </c>
      <c r="AH260" s="1">
        <v>33.31</v>
      </c>
      <c r="AI260" s="1" t="s">
        <v>125</v>
      </c>
      <c r="AK260" s="20">
        <v>92.59</v>
      </c>
      <c r="AL260" s="1">
        <v>333.10000000000099</v>
      </c>
      <c r="AM260" s="1" t="s">
        <v>125</v>
      </c>
      <c r="AO260" s="4">
        <v>102.59</v>
      </c>
      <c r="AP260" s="1">
        <v>259741</v>
      </c>
      <c r="AQ260" s="1" t="s">
        <v>125</v>
      </c>
      <c r="AS260" s="4">
        <v>112.59</v>
      </c>
      <c r="AT260" s="1">
        <v>259741000</v>
      </c>
      <c r="AU260" s="1" t="s">
        <v>125</v>
      </c>
      <c r="AW260" s="4">
        <v>122.59</v>
      </c>
      <c r="AX260" s="1">
        <v>259741000000</v>
      </c>
      <c r="AY260" s="1" t="s">
        <v>125</v>
      </c>
      <c r="BA260" s="4">
        <v>132.59</v>
      </c>
      <c r="BB260" s="1">
        <v>259741000000000</v>
      </c>
      <c r="BC260" s="1" t="s">
        <v>125</v>
      </c>
      <c r="BE260" s="4">
        <v>142.59</v>
      </c>
      <c r="BF260" s="1">
        <v>2.59741E+17</v>
      </c>
      <c r="BG260" s="1" t="s">
        <v>125</v>
      </c>
    </row>
    <row r="261" spans="1:59" x14ac:dyDescent="0.55000000000000004">
      <c r="A261" s="20">
        <v>2.6</v>
      </c>
      <c r="B261" s="1">
        <v>260</v>
      </c>
      <c r="C261" s="1" t="s">
        <v>131</v>
      </c>
      <c r="E261" s="4">
        <v>12.6</v>
      </c>
      <c r="F261" s="21">
        <v>16.34</v>
      </c>
      <c r="G261" s="1" t="s">
        <v>129</v>
      </c>
      <c r="I261" s="20">
        <v>22.6</v>
      </c>
      <c r="J261" s="1">
        <v>16.34</v>
      </c>
      <c r="K261" s="1" t="s">
        <v>134</v>
      </c>
      <c r="M261" s="20">
        <v>32.6</v>
      </c>
      <c r="N261" s="1">
        <v>6.97999999999998</v>
      </c>
      <c r="O261" s="1" t="s">
        <v>135</v>
      </c>
      <c r="Q261" s="20">
        <v>42.6</v>
      </c>
      <c r="R261" s="1">
        <v>2.56</v>
      </c>
      <c r="S261" s="1" t="s">
        <v>137</v>
      </c>
      <c r="U261" s="20">
        <v>52.6</v>
      </c>
      <c r="V261" s="1">
        <v>12.979999999999899</v>
      </c>
      <c r="W261" s="1" t="s">
        <v>137</v>
      </c>
      <c r="Y261" s="20">
        <v>62.6</v>
      </c>
      <c r="Z261" s="1">
        <v>117.1</v>
      </c>
      <c r="AA261" s="1" t="s">
        <v>137</v>
      </c>
      <c r="AC261" s="20">
        <v>72.599999999999994</v>
      </c>
      <c r="AD261" s="1">
        <v>3.3399999999999701</v>
      </c>
      <c r="AE261" s="1" t="s">
        <v>125</v>
      </c>
      <c r="AG261" s="20">
        <v>82.6</v>
      </c>
      <c r="AH261" s="1">
        <v>33.4</v>
      </c>
      <c r="AI261" s="1" t="s">
        <v>125</v>
      </c>
      <c r="AK261" s="20">
        <v>92.6</v>
      </c>
      <c r="AL261" s="1">
        <v>334.00000000000102</v>
      </c>
      <c r="AM261" s="1" t="s">
        <v>125</v>
      </c>
      <c r="AO261" s="4">
        <v>102.6</v>
      </c>
      <c r="AP261" s="1">
        <v>260740</v>
      </c>
      <c r="AQ261" s="1" t="s">
        <v>125</v>
      </c>
      <c r="AS261" s="4">
        <v>112.6</v>
      </c>
      <c r="AT261" s="1">
        <v>260740000</v>
      </c>
      <c r="AU261" s="1" t="s">
        <v>125</v>
      </c>
      <c r="AW261" s="4">
        <v>122.6</v>
      </c>
      <c r="AX261" s="1">
        <v>260740000000</v>
      </c>
      <c r="AY261" s="1" t="s">
        <v>125</v>
      </c>
      <c r="BA261" s="4">
        <v>132.6</v>
      </c>
      <c r="BB261" s="1">
        <v>260740000000000</v>
      </c>
      <c r="BC261" s="1" t="s">
        <v>125</v>
      </c>
      <c r="BE261" s="4">
        <v>142.6</v>
      </c>
      <c r="BF261" s="1">
        <v>2.6074E+17</v>
      </c>
      <c r="BG261" s="1" t="s">
        <v>125</v>
      </c>
    </row>
    <row r="262" spans="1:59" x14ac:dyDescent="0.55000000000000004">
      <c r="A262" s="20">
        <v>2.61</v>
      </c>
      <c r="B262" s="1">
        <v>261</v>
      </c>
      <c r="C262" s="1" t="s">
        <v>131</v>
      </c>
      <c r="E262" s="4">
        <v>12.61</v>
      </c>
      <c r="F262" s="21">
        <v>16.399000000000001</v>
      </c>
      <c r="G262" s="1" t="s">
        <v>129</v>
      </c>
      <c r="I262" s="20">
        <v>22.61</v>
      </c>
      <c r="J262" s="1">
        <v>16.399000000000001</v>
      </c>
      <c r="K262" s="1" t="s">
        <v>134</v>
      </c>
      <c r="M262" s="20">
        <v>32.61</v>
      </c>
      <c r="N262" s="1">
        <v>7.0029999999999797</v>
      </c>
      <c r="O262" s="1" t="s">
        <v>135</v>
      </c>
      <c r="Q262" s="20">
        <v>42.61</v>
      </c>
      <c r="R262" s="1">
        <v>2.5659999999999998</v>
      </c>
      <c r="S262" s="1" t="s">
        <v>137</v>
      </c>
      <c r="U262" s="20">
        <v>52.61</v>
      </c>
      <c r="V262" s="1">
        <v>13.002999999999901</v>
      </c>
      <c r="W262" s="1" t="s">
        <v>137</v>
      </c>
      <c r="Y262" s="20">
        <v>62.61</v>
      </c>
      <c r="Z262" s="1">
        <v>117.435</v>
      </c>
      <c r="AA262" s="1" t="s">
        <v>137</v>
      </c>
      <c r="AC262" s="20">
        <v>72.61</v>
      </c>
      <c r="AD262" s="1">
        <v>3.34899999999997</v>
      </c>
      <c r="AE262" s="1" t="s">
        <v>125</v>
      </c>
      <c r="AG262" s="20">
        <v>82.61</v>
      </c>
      <c r="AH262" s="1">
        <v>33.49</v>
      </c>
      <c r="AI262" s="1" t="s">
        <v>125</v>
      </c>
      <c r="AK262" s="20">
        <v>92.61</v>
      </c>
      <c r="AL262" s="1">
        <v>334.900000000001</v>
      </c>
      <c r="AM262" s="1" t="s">
        <v>125</v>
      </c>
      <c r="AO262" s="4">
        <v>102.61</v>
      </c>
      <c r="AP262" s="1">
        <v>261739</v>
      </c>
      <c r="AQ262" s="1" t="s">
        <v>125</v>
      </c>
      <c r="AS262" s="4">
        <v>112.61</v>
      </c>
      <c r="AT262" s="1">
        <v>261739000</v>
      </c>
      <c r="AU262" s="1" t="s">
        <v>125</v>
      </c>
      <c r="AW262" s="4">
        <v>122.61</v>
      </c>
      <c r="AX262" s="1">
        <v>261739000000</v>
      </c>
      <c r="AY262" s="1" t="s">
        <v>125</v>
      </c>
      <c r="BA262" s="4">
        <v>132.61000000000001</v>
      </c>
      <c r="BB262" s="1">
        <v>261739000000000</v>
      </c>
      <c r="BC262" s="1" t="s">
        <v>125</v>
      </c>
      <c r="BE262" s="4">
        <v>142.61000000000001</v>
      </c>
      <c r="BF262" s="1">
        <v>2.61739E+17</v>
      </c>
      <c r="BG262" s="1" t="s">
        <v>125</v>
      </c>
    </row>
    <row r="263" spans="1:59" x14ac:dyDescent="0.55000000000000004">
      <c r="A263" s="20">
        <v>2.62</v>
      </c>
      <c r="B263" s="1">
        <v>262</v>
      </c>
      <c r="C263" s="1" t="s">
        <v>131</v>
      </c>
      <c r="E263" s="4">
        <v>12.62</v>
      </c>
      <c r="F263" s="21">
        <v>16.457999999999998</v>
      </c>
      <c r="G263" s="1" t="s">
        <v>129</v>
      </c>
      <c r="I263" s="20">
        <v>22.62</v>
      </c>
      <c r="J263" s="1">
        <v>16.457999999999998</v>
      </c>
      <c r="K263" s="1" t="s">
        <v>134</v>
      </c>
      <c r="M263" s="20">
        <v>32.619999999999997</v>
      </c>
      <c r="N263" s="1">
        <v>7.0259999999999803</v>
      </c>
      <c r="O263" s="1" t="s">
        <v>135</v>
      </c>
      <c r="Q263" s="20">
        <v>42.62</v>
      </c>
      <c r="R263" s="1">
        <v>2.5720000000000001</v>
      </c>
      <c r="S263" s="1" t="s">
        <v>137</v>
      </c>
      <c r="U263" s="20">
        <v>52.62</v>
      </c>
      <c r="V263" s="1">
        <v>13.0259999999999</v>
      </c>
      <c r="W263" s="1" t="s">
        <v>137</v>
      </c>
      <c r="Y263" s="20">
        <v>62.62</v>
      </c>
      <c r="Z263" s="1">
        <v>117.77</v>
      </c>
      <c r="AA263" s="1" t="s">
        <v>137</v>
      </c>
      <c r="AC263" s="20">
        <v>72.62</v>
      </c>
      <c r="AD263" s="1">
        <v>3.3579999999999699</v>
      </c>
      <c r="AE263" s="1" t="s">
        <v>125</v>
      </c>
      <c r="AG263" s="20">
        <v>82.62</v>
      </c>
      <c r="AH263" s="1">
        <v>33.58</v>
      </c>
      <c r="AI263" s="1" t="s">
        <v>125</v>
      </c>
      <c r="AK263" s="20">
        <v>92.62</v>
      </c>
      <c r="AL263" s="1">
        <v>335.80000000000098</v>
      </c>
      <c r="AM263" s="1" t="s">
        <v>125</v>
      </c>
      <c r="AO263" s="4">
        <v>102.62</v>
      </c>
      <c r="AP263" s="1">
        <v>262738</v>
      </c>
      <c r="AQ263" s="1" t="s">
        <v>125</v>
      </c>
      <c r="AS263" s="4">
        <v>112.62</v>
      </c>
      <c r="AT263" s="1">
        <v>262738000</v>
      </c>
      <c r="AU263" s="1" t="s">
        <v>125</v>
      </c>
      <c r="AW263" s="4">
        <v>122.62</v>
      </c>
      <c r="AX263" s="1">
        <v>262738000000</v>
      </c>
      <c r="AY263" s="1" t="s">
        <v>125</v>
      </c>
      <c r="BA263" s="4">
        <v>132.62</v>
      </c>
      <c r="BB263" s="1">
        <v>262738000000000</v>
      </c>
      <c r="BC263" s="1" t="s">
        <v>125</v>
      </c>
      <c r="BE263" s="4">
        <v>142.62</v>
      </c>
      <c r="BF263" s="1">
        <v>2.62738E+17</v>
      </c>
      <c r="BG263" s="1" t="s">
        <v>125</v>
      </c>
    </row>
    <row r="264" spans="1:59" x14ac:dyDescent="0.55000000000000004">
      <c r="A264" s="20">
        <v>2.63</v>
      </c>
      <c r="B264" s="1">
        <v>263</v>
      </c>
      <c r="C264" s="1" t="s">
        <v>131</v>
      </c>
      <c r="E264" s="4">
        <v>12.63</v>
      </c>
      <c r="F264" s="21">
        <v>16.5169999999999</v>
      </c>
      <c r="G264" s="1" t="s">
        <v>129</v>
      </c>
      <c r="I264" s="20">
        <v>22.63</v>
      </c>
      <c r="J264" s="1">
        <v>16.5169999999999</v>
      </c>
      <c r="K264" s="1" t="s">
        <v>134</v>
      </c>
      <c r="M264" s="20">
        <v>32.630000000000003</v>
      </c>
      <c r="N264" s="1">
        <v>7.0489999999999799</v>
      </c>
      <c r="O264" s="1" t="s">
        <v>135</v>
      </c>
      <c r="Q264" s="20">
        <v>42.63</v>
      </c>
      <c r="R264" s="1">
        <v>2.5779999999999998</v>
      </c>
      <c r="S264" s="1" t="s">
        <v>137</v>
      </c>
      <c r="U264" s="20">
        <v>52.63</v>
      </c>
      <c r="V264" s="1">
        <v>13.0489999999999</v>
      </c>
      <c r="W264" s="1" t="s">
        <v>137</v>
      </c>
      <c r="Y264" s="20">
        <v>62.63</v>
      </c>
      <c r="Z264" s="1">
        <v>118.105</v>
      </c>
      <c r="AA264" s="1" t="s">
        <v>137</v>
      </c>
      <c r="AC264" s="20">
        <v>72.63</v>
      </c>
      <c r="AD264" s="1">
        <v>3.3669999999999698</v>
      </c>
      <c r="AE264" s="1" t="s">
        <v>125</v>
      </c>
      <c r="AG264" s="20">
        <v>82.63</v>
      </c>
      <c r="AH264" s="1">
        <v>33.67</v>
      </c>
      <c r="AI264" s="1" t="s">
        <v>125</v>
      </c>
      <c r="AK264" s="20">
        <v>92.63</v>
      </c>
      <c r="AL264" s="1">
        <v>336.70000000000101</v>
      </c>
      <c r="AM264" s="1" t="s">
        <v>125</v>
      </c>
      <c r="AO264" s="4">
        <v>102.63</v>
      </c>
      <c r="AP264" s="1">
        <v>263737</v>
      </c>
      <c r="AQ264" s="1" t="s">
        <v>125</v>
      </c>
      <c r="AS264" s="4">
        <v>112.63</v>
      </c>
      <c r="AT264" s="1">
        <v>263737000</v>
      </c>
      <c r="AU264" s="1" t="s">
        <v>125</v>
      </c>
      <c r="AW264" s="4">
        <v>122.63</v>
      </c>
      <c r="AX264" s="1">
        <v>263737000000</v>
      </c>
      <c r="AY264" s="1" t="s">
        <v>125</v>
      </c>
      <c r="BA264" s="4">
        <v>132.63</v>
      </c>
      <c r="BB264" s="1">
        <v>263737000000000</v>
      </c>
      <c r="BC264" s="1" t="s">
        <v>125</v>
      </c>
      <c r="BE264" s="4">
        <v>142.63</v>
      </c>
      <c r="BF264" s="1">
        <v>2.63737E+17</v>
      </c>
      <c r="BG264" s="1" t="s">
        <v>125</v>
      </c>
    </row>
    <row r="265" spans="1:59" x14ac:dyDescent="0.55000000000000004">
      <c r="A265" s="20">
        <v>2.64</v>
      </c>
      <c r="B265" s="1">
        <v>264</v>
      </c>
      <c r="C265" s="1" t="s">
        <v>131</v>
      </c>
      <c r="E265" s="4">
        <v>12.64</v>
      </c>
      <c r="F265" s="21">
        <v>16.576000000000001</v>
      </c>
      <c r="G265" s="1" t="s">
        <v>129</v>
      </c>
      <c r="I265" s="20">
        <v>22.64</v>
      </c>
      <c r="J265" s="1">
        <v>16.576000000000001</v>
      </c>
      <c r="K265" s="1" t="s">
        <v>134</v>
      </c>
      <c r="M265" s="20">
        <v>32.64</v>
      </c>
      <c r="N265" s="1">
        <v>7.0719999999999796</v>
      </c>
      <c r="O265" s="1" t="s">
        <v>135</v>
      </c>
      <c r="Q265" s="20">
        <v>42.64</v>
      </c>
      <c r="R265" s="1">
        <v>2.5840000000000001</v>
      </c>
      <c r="S265" s="1" t="s">
        <v>137</v>
      </c>
      <c r="U265" s="20">
        <v>52.64</v>
      </c>
      <c r="V265" s="1">
        <v>13.0719999999999</v>
      </c>
      <c r="W265" s="1" t="s">
        <v>137</v>
      </c>
      <c r="Y265" s="20">
        <v>62.64</v>
      </c>
      <c r="Z265" s="1">
        <v>118.44</v>
      </c>
      <c r="AA265" s="1" t="s">
        <v>137</v>
      </c>
      <c r="AC265" s="20">
        <v>72.64</v>
      </c>
      <c r="AD265" s="1">
        <v>3.3759999999999701</v>
      </c>
      <c r="AE265" s="1" t="s">
        <v>125</v>
      </c>
      <c r="AG265" s="20">
        <v>82.64</v>
      </c>
      <c r="AH265" s="1">
        <v>33.76</v>
      </c>
      <c r="AI265" s="1" t="s">
        <v>125</v>
      </c>
      <c r="AK265" s="20">
        <v>92.64</v>
      </c>
      <c r="AL265" s="1">
        <v>337.60000000000201</v>
      </c>
      <c r="AM265" s="1" t="s">
        <v>125</v>
      </c>
      <c r="AO265" s="4">
        <v>102.64</v>
      </c>
      <c r="AP265" s="1">
        <v>264736</v>
      </c>
      <c r="AQ265" s="1" t="s">
        <v>125</v>
      </c>
      <c r="AS265" s="4">
        <v>112.64</v>
      </c>
      <c r="AT265" s="1">
        <v>264736000</v>
      </c>
      <c r="AU265" s="1" t="s">
        <v>125</v>
      </c>
      <c r="AW265" s="4">
        <v>122.64</v>
      </c>
      <c r="AX265" s="1">
        <v>264736000000</v>
      </c>
      <c r="AY265" s="1" t="s">
        <v>125</v>
      </c>
      <c r="BA265" s="4">
        <v>132.63999999999999</v>
      </c>
      <c r="BB265" s="1">
        <v>264736000000000</v>
      </c>
      <c r="BC265" s="1" t="s">
        <v>125</v>
      </c>
      <c r="BE265" s="4">
        <v>142.63999999999999</v>
      </c>
      <c r="BF265" s="1">
        <v>2.64736E+17</v>
      </c>
      <c r="BG265" s="1" t="s">
        <v>125</v>
      </c>
    </row>
    <row r="266" spans="1:59" x14ac:dyDescent="0.55000000000000004">
      <c r="A266" s="20">
        <v>2.65</v>
      </c>
      <c r="B266" s="1">
        <v>265</v>
      </c>
      <c r="C266" s="1" t="s">
        <v>131</v>
      </c>
      <c r="E266" s="4">
        <v>12.65</v>
      </c>
      <c r="F266" s="21">
        <v>16.635000000000002</v>
      </c>
      <c r="G266" s="1" t="s">
        <v>129</v>
      </c>
      <c r="I266" s="20">
        <v>22.65</v>
      </c>
      <c r="J266" s="1">
        <v>16.635000000000002</v>
      </c>
      <c r="K266" s="1" t="s">
        <v>134</v>
      </c>
      <c r="M266" s="20">
        <v>32.65</v>
      </c>
      <c r="N266" s="1">
        <v>7.0949999999999802</v>
      </c>
      <c r="O266" s="1" t="s">
        <v>135</v>
      </c>
      <c r="Q266" s="20">
        <v>42.65</v>
      </c>
      <c r="R266" s="1">
        <v>2.59</v>
      </c>
      <c r="S266" s="1" t="s">
        <v>137</v>
      </c>
      <c r="U266" s="20">
        <v>52.65</v>
      </c>
      <c r="V266" s="1">
        <v>13.094999999999899</v>
      </c>
      <c r="W266" s="1" t="s">
        <v>137</v>
      </c>
      <c r="Y266" s="20">
        <v>62.65</v>
      </c>
      <c r="Z266" s="1">
        <v>118.77500000000001</v>
      </c>
      <c r="AA266" s="1" t="s">
        <v>137</v>
      </c>
      <c r="AC266" s="20">
        <v>72.650000000000006</v>
      </c>
      <c r="AD266" s="1">
        <v>3.38499999999997</v>
      </c>
      <c r="AE266" s="1" t="s">
        <v>125</v>
      </c>
      <c r="AG266" s="20">
        <v>82.65</v>
      </c>
      <c r="AH266" s="1">
        <v>33.85</v>
      </c>
      <c r="AI266" s="1" t="s">
        <v>125</v>
      </c>
      <c r="AK266" s="20">
        <v>92.65</v>
      </c>
      <c r="AL266" s="1">
        <v>338.50000000000199</v>
      </c>
      <c r="AM266" s="1" t="s">
        <v>125</v>
      </c>
      <c r="AO266" s="4">
        <v>102.65</v>
      </c>
      <c r="AP266" s="1">
        <v>265735</v>
      </c>
      <c r="AQ266" s="1" t="s">
        <v>125</v>
      </c>
      <c r="AS266" s="4">
        <v>112.65</v>
      </c>
      <c r="AT266" s="1">
        <v>265735000</v>
      </c>
      <c r="AU266" s="1" t="s">
        <v>125</v>
      </c>
      <c r="AW266" s="4">
        <v>122.65</v>
      </c>
      <c r="AX266" s="1">
        <v>265735000000</v>
      </c>
      <c r="AY266" s="1" t="s">
        <v>125</v>
      </c>
      <c r="BA266" s="4">
        <v>132.65</v>
      </c>
      <c r="BB266" s="1">
        <v>265735000000000</v>
      </c>
      <c r="BC266" s="1" t="s">
        <v>125</v>
      </c>
      <c r="BE266" s="4">
        <v>142.65</v>
      </c>
      <c r="BF266" s="1">
        <v>2.65735E+17</v>
      </c>
      <c r="BG266" s="1" t="s">
        <v>125</v>
      </c>
    </row>
    <row r="267" spans="1:59" x14ac:dyDescent="0.55000000000000004">
      <c r="A267" s="20">
        <v>2.66</v>
      </c>
      <c r="B267" s="1">
        <v>266</v>
      </c>
      <c r="C267" s="1" t="s">
        <v>131</v>
      </c>
      <c r="E267" s="4">
        <v>12.66</v>
      </c>
      <c r="F267" s="21">
        <v>16.6939999999999</v>
      </c>
      <c r="G267" s="1" t="s">
        <v>129</v>
      </c>
      <c r="I267" s="20">
        <v>22.66</v>
      </c>
      <c r="J267" s="1">
        <v>16.6939999999999</v>
      </c>
      <c r="K267" s="1" t="s">
        <v>134</v>
      </c>
      <c r="M267" s="20">
        <v>32.659999999999997</v>
      </c>
      <c r="N267" s="1">
        <v>7.1179999999999799</v>
      </c>
      <c r="O267" s="1" t="s">
        <v>135</v>
      </c>
      <c r="Q267" s="20">
        <v>42.66</v>
      </c>
      <c r="R267" s="1">
        <v>2.5960000000000001</v>
      </c>
      <c r="S267" s="1" t="s">
        <v>137</v>
      </c>
      <c r="U267" s="20">
        <v>52.66</v>
      </c>
      <c r="V267" s="1">
        <v>13.117999999999901</v>
      </c>
      <c r="W267" s="1" t="s">
        <v>137</v>
      </c>
      <c r="Y267" s="20">
        <v>62.66</v>
      </c>
      <c r="Z267" s="1">
        <v>119.11</v>
      </c>
      <c r="AA267" s="1" t="s">
        <v>137</v>
      </c>
      <c r="AC267" s="20">
        <v>72.66</v>
      </c>
      <c r="AD267" s="1">
        <v>3.3939999999999699</v>
      </c>
      <c r="AE267" s="1" t="s">
        <v>125</v>
      </c>
      <c r="AG267" s="20">
        <v>82.66</v>
      </c>
      <c r="AH267" s="1">
        <v>33.94</v>
      </c>
      <c r="AI267" s="1" t="s">
        <v>125</v>
      </c>
      <c r="AK267" s="20">
        <v>92.66</v>
      </c>
      <c r="AL267" s="1">
        <v>339.40000000000202</v>
      </c>
      <c r="AM267" s="1" t="s">
        <v>125</v>
      </c>
      <c r="AO267" s="4">
        <v>102.66</v>
      </c>
      <c r="AP267" s="1">
        <v>266734</v>
      </c>
      <c r="AQ267" s="1" t="s">
        <v>125</v>
      </c>
      <c r="AS267" s="4">
        <v>112.66</v>
      </c>
      <c r="AT267" s="1">
        <v>266734000</v>
      </c>
      <c r="AU267" s="1" t="s">
        <v>125</v>
      </c>
      <c r="AW267" s="4">
        <v>122.66</v>
      </c>
      <c r="AX267" s="1">
        <v>266734000000</v>
      </c>
      <c r="AY267" s="1" t="s">
        <v>125</v>
      </c>
      <c r="BA267" s="4">
        <v>132.66</v>
      </c>
      <c r="BB267" s="1">
        <v>266734000000000</v>
      </c>
      <c r="BC267" s="1" t="s">
        <v>125</v>
      </c>
      <c r="BE267" s="4">
        <v>142.66</v>
      </c>
      <c r="BF267" s="1">
        <v>2.66734E+17</v>
      </c>
      <c r="BG267" s="1" t="s">
        <v>125</v>
      </c>
    </row>
    <row r="268" spans="1:59" x14ac:dyDescent="0.55000000000000004">
      <c r="A268" s="20">
        <v>2.67</v>
      </c>
      <c r="B268" s="1">
        <v>267</v>
      </c>
      <c r="C268" s="1" t="s">
        <v>131</v>
      </c>
      <c r="E268" s="4">
        <v>12.67</v>
      </c>
      <c r="F268" s="21">
        <v>16.753</v>
      </c>
      <c r="G268" s="1" t="s">
        <v>129</v>
      </c>
      <c r="I268" s="20">
        <v>22.67</v>
      </c>
      <c r="J268" s="1">
        <v>16.753</v>
      </c>
      <c r="K268" s="1" t="s">
        <v>134</v>
      </c>
      <c r="M268" s="20">
        <v>32.67</v>
      </c>
      <c r="N268" s="1">
        <v>7.1409999999999796</v>
      </c>
      <c r="O268" s="1" t="s">
        <v>135</v>
      </c>
      <c r="Q268" s="20">
        <v>42.67</v>
      </c>
      <c r="R268" s="1">
        <v>2.6019999999999999</v>
      </c>
      <c r="S268" s="1" t="s">
        <v>137</v>
      </c>
      <c r="U268" s="20">
        <v>52.67</v>
      </c>
      <c r="V268" s="1">
        <v>13.140999999999901</v>
      </c>
      <c r="W268" s="1" t="s">
        <v>137</v>
      </c>
      <c r="Y268" s="20">
        <v>62.67</v>
      </c>
      <c r="Z268" s="1">
        <v>119.44499999999999</v>
      </c>
      <c r="AA268" s="1" t="s">
        <v>137</v>
      </c>
      <c r="AC268" s="20">
        <v>72.67</v>
      </c>
      <c r="AD268" s="1">
        <v>3.4029999999999698</v>
      </c>
      <c r="AE268" s="1" t="s">
        <v>125</v>
      </c>
      <c r="AG268" s="20">
        <v>82.67</v>
      </c>
      <c r="AH268" s="1">
        <v>34.03</v>
      </c>
      <c r="AI268" s="1" t="s">
        <v>125</v>
      </c>
      <c r="AK268" s="20">
        <v>92.67</v>
      </c>
      <c r="AL268" s="1">
        <v>340.300000000002</v>
      </c>
      <c r="AM268" s="1" t="s">
        <v>125</v>
      </c>
      <c r="AO268" s="4">
        <v>102.67</v>
      </c>
      <c r="AP268" s="1">
        <v>267733</v>
      </c>
      <c r="AQ268" s="1" t="s">
        <v>125</v>
      </c>
      <c r="AS268" s="4">
        <v>112.67</v>
      </c>
      <c r="AT268" s="1">
        <v>267733000</v>
      </c>
      <c r="AU268" s="1" t="s">
        <v>125</v>
      </c>
      <c r="AW268" s="4">
        <v>122.67</v>
      </c>
      <c r="AX268" s="1">
        <v>267733000000</v>
      </c>
      <c r="AY268" s="1" t="s">
        <v>125</v>
      </c>
      <c r="BA268" s="4">
        <v>132.66999999999999</v>
      </c>
      <c r="BB268" s="1">
        <v>267733000000000</v>
      </c>
      <c r="BC268" s="1" t="s">
        <v>125</v>
      </c>
      <c r="BE268" s="4">
        <v>142.66999999999999</v>
      </c>
      <c r="BF268" s="1">
        <v>2.67733E+17</v>
      </c>
      <c r="BG268" s="1" t="s">
        <v>125</v>
      </c>
    </row>
    <row r="269" spans="1:59" x14ac:dyDescent="0.55000000000000004">
      <c r="A269" s="20">
        <v>2.68</v>
      </c>
      <c r="B269" s="1">
        <v>268</v>
      </c>
      <c r="C269" s="1" t="s">
        <v>131</v>
      </c>
      <c r="E269" s="4">
        <v>12.68</v>
      </c>
      <c r="F269" s="21">
        <v>16.812000000000001</v>
      </c>
      <c r="G269" s="1" t="s">
        <v>129</v>
      </c>
      <c r="I269" s="20">
        <v>22.68</v>
      </c>
      <c r="J269" s="1">
        <v>16.812000000000001</v>
      </c>
      <c r="K269" s="1" t="s">
        <v>134</v>
      </c>
      <c r="M269" s="20">
        <v>32.68</v>
      </c>
      <c r="N269" s="1">
        <v>7.1639999999999802</v>
      </c>
      <c r="O269" s="1" t="s">
        <v>135</v>
      </c>
      <c r="Q269" s="20">
        <v>42.68</v>
      </c>
      <c r="R269" s="1">
        <v>2.6080000000000001</v>
      </c>
      <c r="S269" s="1" t="s">
        <v>137</v>
      </c>
      <c r="U269" s="20">
        <v>52.68</v>
      </c>
      <c r="V269" s="1">
        <v>13.1639999999999</v>
      </c>
      <c r="W269" s="1" t="s">
        <v>137</v>
      </c>
      <c r="Y269" s="20">
        <v>62.68</v>
      </c>
      <c r="Z269" s="1">
        <v>119.78</v>
      </c>
      <c r="AA269" s="1" t="s">
        <v>137</v>
      </c>
      <c r="AC269" s="20">
        <v>72.680000000000007</v>
      </c>
      <c r="AD269" s="1">
        <v>3.4119999999999702</v>
      </c>
      <c r="AE269" s="1" t="s">
        <v>125</v>
      </c>
      <c r="AG269" s="20">
        <v>82.68</v>
      </c>
      <c r="AH269" s="1">
        <v>34.119999999999997</v>
      </c>
      <c r="AI269" s="1" t="s">
        <v>125</v>
      </c>
      <c r="AK269" s="20">
        <v>92.68</v>
      </c>
      <c r="AL269" s="1">
        <v>341.20000000000198</v>
      </c>
      <c r="AM269" s="1" t="s">
        <v>125</v>
      </c>
      <c r="AO269" s="4">
        <v>102.68</v>
      </c>
      <c r="AP269" s="1">
        <v>268732</v>
      </c>
      <c r="AQ269" s="1" t="s">
        <v>125</v>
      </c>
      <c r="AS269" s="4">
        <v>112.68</v>
      </c>
      <c r="AT269" s="1">
        <v>268732000</v>
      </c>
      <c r="AU269" s="1" t="s">
        <v>125</v>
      </c>
      <c r="AW269" s="4">
        <v>122.68</v>
      </c>
      <c r="AX269" s="1">
        <v>268732000000</v>
      </c>
      <c r="AY269" s="1" t="s">
        <v>125</v>
      </c>
      <c r="BA269" s="4">
        <v>132.68</v>
      </c>
      <c r="BB269" s="1">
        <v>268732000000000</v>
      </c>
      <c r="BC269" s="1" t="s">
        <v>125</v>
      </c>
      <c r="BE269" s="4">
        <v>142.68</v>
      </c>
      <c r="BF269" s="1">
        <v>2.68732E+17</v>
      </c>
      <c r="BG269" s="1" t="s">
        <v>125</v>
      </c>
    </row>
    <row r="270" spans="1:59" x14ac:dyDescent="0.55000000000000004">
      <c r="A270" s="20">
        <v>2.69</v>
      </c>
      <c r="B270" s="1">
        <v>269</v>
      </c>
      <c r="C270" s="1" t="s">
        <v>131</v>
      </c>
      <c r="E270" s="4">
        <v>12.69</v>
      </c>
      <c r="F270" s="21">
        <v>16.870999999999999</v>
      </c>
      <c r="G270" s="1" t="s">
        <v>129</v>
      </c>
      <c r="I270" s="20">
        <v>22.69</v>
      </c>
      <c r="J270" s="1">
        <v>16.870999999999999</v>
      </c>
      <c r="K270" s="1" t="s">
        <v>134</v>
      </c>
      <c r="M270" s="20">
        <v>32.69</v>
      </c>
      <c r="N270" s="1">
        <v>7.1869999999999798</v>
      </c>
      <c r="O270" s="1" t="s">
        <v>135</v>
      </c>
      <c r="Q270" s="20">
        <v>42.69</v>
      </c>
      <c r="R270" s="1">
        <v>2.6139999999999999</v>
      </c>
      <c r="S270" s="1" t="s">
        <v>137</v>
      </c>
      <c r="U270" s="20">
        <v>52.69</v>
      </c>
      <c r="V270" s="1">
        <v>13.1869999999999</v>
      </c>
      <c r="W270" s="1" t="s">
        <v>137</v>
      </c>
      <c r="Y270" s="20">
        <v>62.69</v>
      </c>
      <c r="Z270" s="1">
        <v>120.11499999999999</v>
      </c>
      <c r="AA270" s="1" t="s">
        <v>137</v>
      </c>
      <c r="AC270" s="20">
        <v>72.69</v>
      </c>
      <c r="AD270" s="1">
        <v>3.4209999999999701</v>
      </c>
      <c r="AE270" s="1" t="s">
        <v>125</v>
      </c>
      <c r="AG270" s="20">
        <v>82.69</v>
      </c>
      <c r="AH270" s="1">
        <v>34.21</v>
      </c>
      <c r="AI270" s="1" t="s">
        <v>125</v>
      </c>
      <c r="AK270" s="20">
        <v>92.69</v>
      </c>
      <c r="AL270" s="1">
        <v>342.10000000000201</v>
      </c>
      <c r="AM270" s="1" t="s">
        <v>125</v>
      </c>
      <c r="AO270" s="4">
        <v>102.69</v>
      </c>
      <c r="AP270" s="1">
        <v>269731</v>
      </c>
      <c r="AQ270" s="1" t="s">
        <v>125</v>
      </c>
      <c r="AS270" s="4">
        <v>112.69</v>
      </c>
      <c r="AT270" s="1">
        <v>269731000</v>
      </c>
      <c r="AU270" s="1" t="s">
        <v>125</v>
      </c>
      <c r="AW270" s="4">
        <v>122.69</v>
      </c>
      <c r="AX270" s="1">
        <v>269731000000</v>
      </c>
      <c r="AY270" s="1" t="s">
        <v>125</v>
      </c>
      <c r="BA270" s="4">
        <v>132.69</v>
      </c>
      <c r="BB270" s="1">
        <v>269731000000000</v>
      </c>
      <c r="BC270" s="1" t="s">
        <v>125</v>
      </c>
      <c r="BE270" s="4">
        <v>142.69</v>
      </c>
      <c r="BF270" s="1">
        <v>2.69731E+17</v>
      </c>
      <c r="BG270" s="1" t="s">
        <v>125</v>
      </c>
    </row>
    <row r="271" spans="1:59" x14ac:dyDescent="0.55000000000000004">
      <c r="A271" s="20">
        <v>2.7</v>
      </c>
      <c r="B271" s="1">
        <v>270</v>
      </c>
      <c r="C271" s="1" t="s">
        <v>131</v>
      </c>
      <c r="E271" s="4">
        <v>12.7</v>
      </c>
      <c r="F271" s="21">
        <v>16.9299999999999</v>
      </c>
      <c r="G271" s="1" t="s">
        <v>129</v>
      </c>
      <c r="I271" s="20">
        <v>22.7</v>
      </c>
      <c r="J271" s="1">
        <v>16.9299999999999</v>
      </c>
      <c r="K271" s="1" t="s">
        <v>134</v>
      </c>
      <c r="M271" s="20">
        <v>32.700000000000003</v>
      </c>
      <c r="N271" s="1">
        <v>7.2099999999999804</v>
      </c>
      <c r="O271" s="1" t="s">
        <v>135</v>
      </c>
      <c r="Q271" s="20">
        <v>42.7</v>
      </c>
      <c r="R271" s="1">
        <v>2.62</v>
      </c>
      <c r="S271" s="1" t="s">
        <v>137</v>
      </c>
      <c r="U271" s="20">
        <v>52.7</v>
      </c>
      <c r="V271" s="1">
        <v>13.2099999999999</v>
      </c>
      <c r="W271" s="1" t="s">
        <v>137</v>
      </c>
      <c r="Y271" s="20">
        <v>62.7</v>
      </c>
      <c r="Z271" s="1">
        <v>120.45</v>
      </c>
      <c r="AA271" s="1" t="s">
        <v>137</v>
      </c>
      <c r="AC271" s="20">
        <v>72.7</v>
      </c>
      <c r="AD271" s="1">
        <v>3.42999999999997</v>
      </c>
      <c r="AE271" s="1" t="s">
        <v>125</v>
      </c>
      <c r="AG271" s="20">
        <v>82.7</v>
      </c>
      <c r="AH271" s="1">
        <v>34.299999999999997</v>
      </c>
      <c r="AI271" s="1" t="s">
        <v>125</v>
      </c>
      <c r="AK271" s="20">
        <v>92.7</v>
      </c>
      <c r="AL271" s="1">
        <v>343.00000000000199</v>
      </c>
      <c r="AM271" s="1" t="s">
        <v>125</v>
      </c>
      <c r="AO271" s="4">
        <v>102.7</v>
      </c>
      <c r="AP271" s="1">
        <v>270730</v>
      </c>
      <c r="AQ271" s="1" t="s">
        <v>125</v>
      </c>
      <c r="AS271" s="4">
        <v>112.7</v>
      </c>
      <c r="AT271" s="1">
        <v>270730000</v>
      </c>
      <c r="AU271" s="1" t="s">
        <v>125</v>
      </c>
      <c r="AW271" s="4">
        <v>122.7</v>
      </c>
      <c r="AX271" s="1">
        <v>270730000000</v>
      </c>
      <c r="AY271" s="1" t="s">
        <v>125</v>
      </c>
      <c r="BA271" s="4">
        <v>132.69999999999999</v>
      </c>
      <c r="BB271" s="1">
        <v>270730000000000</v>
      </c>
      <c r="BC271" s="1" t="s">
        <v>125</v>
      </c>
      <c r="BE271" s="4">
        <v>142.69999999999999</v>
      </c>
      <c r="BF271" s="1">
        <v>2.7073E+17</v>
      </c>
      <c r="BG271" s="1" t="s">
        <v>125</v>
      </c>
    </row>
    <row r="272" spans="1:59" x14ac:dyDescent="0.55000000000000004">
      <c r="A272" s="20">
        <v>2.71</v>
      </c>
      <c r="B272" s="1">
        <v>271</v>
      </c>
      <c r="C272" s="1" t="s">
        <v>131</v>
      </c>
      <c r="E272" s="4">
        <v>12.71</v>
      </c>
      <c r="F272" s="21">
        <v>16.989000000000001</v>
      </c>
      <c r="G272" s="1" t="s">
        <v>129</v>
      </c>
      <c r="I272" s="20">
        <v>22.71</v>
      </c>
      <c r="J272" s="1">
        <v>16.989000000000001</v>
      </c>
      <c r="K272" s="1" t="s">
        <v>134</v>
      </c>
      <c r="M272" s="20">
        <v>32.71</v>
      </c>
      <c r="N272" s="1">
        <v>7.2329999999999801</v>
      </c>
      <c r="O272" s="1" t="s">
        <v>135</v>
      </c>
      <c r="Q272" s="20">
        <v>42.71</v>
      </c>
      <c r="R272" s="1">
        <v>2.6259999999999999</v>
      </c>
      <c r="S272" s="1" t="s">
        <v>137</v>
      </c>
      <c r="U272" s="20">
        <v>52.71</v>
      </c>
      <c r="V272" s="1">
        <v>13.232999999999899</v>
      </c>
      <c r="W272" s="1" t="s">
        <v>137</v>
      </c>
      <c r="Y272" s="20">
        <v>62.71</v>
      </c>
      <c r="Z272" s="1">
        <v>120.785</v>
      </c>
      <c r="AA272" s="1" t="s">
        <v>137</v>
      </c>
      <c r="AC272" s="20">
        <v>72.709999999999994</v>
      </c>
      <c r="AD272" s="1">
        <v>3.4389999999999699</v>
      </c>
      <c r="AE272" s="1" t="s">
        <v>125</v>
      </c>
      <c r="AG272" s="20">
        <v>82.71</v>
      </c>
      <c r="AH272" s="1">
        <v>34.39</v>
      </c>
      <c r="AI272" s="1" t="s">
        <v>125</v>
      </c>
      <c r="AK272" s="20">
        <v>92.71</v>
      </c>
      <c r="AL272" s="1">
        <v>343.90000000000202</v>
      </c>
      <c r="AM272" s="1" t="s">
        <v>125</v>
      </c>
      <c r="AO272" s="4">
        <v>102.71</v>
      </c>
      <c r="AP272" s="1">
        <v>271729</v>
      </c>
      <c r="AQ272" s="1" t="s">
        <v>125</v>
      </c>
      <c r="AS272" s="4">
        <v>112.71</v>
      </c>
      <c r="AT272" s="1">
        <v>271729000</v>
      </c>
      <c r="AU272" s="1" t="s">
        <v>125</v>
      </c>
      <c r="AW272" s="4">
        <v>122.71</v>
      </c>
      <c r="AX272" s="1">
        <v>271729000000</v>
      </c>
      <c r="AY272" s="1" t="s">
        <v>125</v>
      </c>
      <c r="BA272" s="4">
        <v>132.71</v>
      </c>
      <c r="BB272" s="1">
        <v>271729000000000</v>
      </c>
      <c r="BC272" s="1" t="s">
        <v>125</v>
      </c>
      <c r="BE272" s="4">
        <v>142.71</v>
      </c>
      <c r="BF272" s="1">
        <v>2.71729E+17</v>
      </c>
      <c r="BG272" s="1" t="s">
        <v>125</v>
      </c>
    </row>
    <row r="273" spans="1:59" x14ac:dyDescent="0.55000000000000004">
      <c r="A273" s="20">
        <v>2.72</v>
      </c>
      <c r="B273" s="1">
        <v>272</v>
      </c>
      <c r="C273" s="1" t="s">
        <v>131</v>
      </c>
      <c r="E273" s="4">
        <v>12.72</v>
      </c>
      <c r="F273" s="21">
        <v>17.047999999999998</v>
      </c>
      <c r="G273" s="1" t="s">
        <v>129</v>
      </c>
      <c r="I273" s="20">
        <v>22.72</v>
      </c>
      <c r="J273" s="1">
        <v>17.047999999999998</v>
      </c>
      <c r="K273" s="1" t="s">
        <v>134</v>
      </c>
      <c r="M273" s="20">
        <v>32.72</v>
      </c>
      <c r="N273" s="1">
        <v>7.2559999999999798</v>
      </c>
      <c r="O273" s="1" t="s">
        <v>135</v>
      </c>
      <c r="Q273" s="20">
        <v>42.72</v>
      </c>
      <c r="R273" s="1">
        <v>2.6320000000000001</v>
      </c>
      <c r="S273" s="1" t="s">
        <v>137</v>
      </c>
      <c r="U273" s="20">
        <v>52.72</v>
      </c>
      <c r="V273" s="1">
        <v>13.255999999999901</v>
      </c>
      <c r="W273" s="1" t="s">
        <v>137</v>
      </c>
      <c r="Y273" s="20">
        <v>62.72</v>
      </c>
      <c r="Z273" s="1">
        <v>121.12</v>
      </c>
      <c r="AA273" s="1" t="s">
        <v>137</v>
      </c>
      <c r="AC273" s="20">
        <v>72.72</v>
      </c>
      <c r="AD273" s="1">
        <v>3.4479999999999702</v>
      </c>
      <c r="AE273" s="1" t="s">
        <v>125</v>
      </c>
      <c r="AG273" s="20">
        <v>82.72</v>
      </c>
      <c r="AH273" s="1">
        <v>34.479999999999997</v>
      </c>
      <c r="AI273" s="1" t="s">
        <v>125</v>
      </c>
      <c r="AK273" s="20">
        <v>92.72</v>
      </c>
      <c r="AL273" s="1">
        <v>344.800000000002</v>
      </c>
      <c r="AM273" s="1" t="s">
        <v>125</v>
      </c>
      <c r="AO273" s="4">
        <v>102.72</v>
      </c>
      <c r="AP273" s="1">
        <v>272728</v>
      </c>
      <c r="AQ273" s="1" t="s">
        <v>125</v>
      </c>
      <c r="AS273" s="4">
        <v>112.72</v>
      </c>
      <c r="AT273" s="1">
        <v>272728000</v>
      </c>
      <c r="AU273" s="1" t="s">
        <v>125</v>
      </c>
      <c r="AW273" s="4">
        <v>122.72</v>
      </c>
      <c r="AX273" s="1">
        <v>272728000000</v>
      </c>
      <c r="AY273" s="1" t="s">
        <v>125</v>
      </c>
      <c r="BA273" s="4">
        <v>132.72</v>
      </c>
      <c r="BB273" s="1">
        <v>272728000000000</v>
      </c>
      <c r="BC273" s="1" t="s">
        <v>125</v>
      </c>
      <c r="BE273" s="4">
        <v>142.72</v>
      </c>
      <c r="BF273" s="1">
        <v>2.72728E+17</v>
      </c>
      <c r="BG273" s="1" t="s">
        <v>125</v>
      </c>
    </row>
    <row r="274" spans="1:59" x14ac:dyDescent="0.55000000000000004">
      <c r="A274" s="20">
        <v>2.73</v>
      </c>
      <c r="B274" s="1">
        <v>273</v>
      </c>
      <c r="C274" s="1" t="s">
        <v>131</v>
      </c>
      <c r="E274" s="4">
        <v>12.73</v>
      </c>
      <c r="F274" s="21">
        <v>17.1069999999999</v>
      </c>
      <c r="G274" s="1" t="s">
        <v>129</v>
      </c>
      <c r="I274" s="20">
        <v>22.73</v>
      </c>
      <c r="J274" s="1">
        <v>17.1069999999999</v>
      </c>
      <c r="K274" s="1" t="s">
        <v>134</v>
      </c>
      <c r="M274" s="20">
        <v>32.729999999999997</v>
      </c>
      <c r="N274" s="1">
        <v>7.2789999999999804</v>
      </c>
      <c r="O274" s="1" t="s">
        <v>135</v>
      </c>
      <c r="Q274" s="20">
        <v>42.73</v>
      </c>
      <c r="R274" s="1">
        <v>2.6379999999999999</v>
      </c>
      <c r="S274" s="1" t="s">
        <v>137</v>
      </c>
      <c r="U274" s="20">
        <v>52.73</v>
      </c>
      <c r="V274" s="1">
        <v>13.2789999999999</v>
      </c>
      <c r="W274" s="1" t="s">
        <v>137</v>
      </c>
      <c r="Y274" s="20">
        <v>62.73</v>
      </c>
      <c r="Z274" s="1">
        <v>121.455</v>
      </c>
      <c r="AA274" s="1" t="s">
        <v>137</v>
      </c>
      <c r="AC274" s="20">
        <v>72.73</v>
      </c>
      <c r="AD274" s="1">
        <v>3.4569999999999701</v>
      </c>
      <c r="AE274" s="1" t="s">
        <v>125</v>
      </c>
      <c r="AG274" s="20">
        <v>82.73</v>
      </c>
      <c r="AH274" s="1">
        <v>34.57</v>
      </c>
      <c r="AI274" s="1" t="s">
        <v>125</v>
      </c>
      <c r="AK274" s="20">
        <v>92.73</v>
      </c>
      <c r="AL274" s="1">
        <v>345.70000000000198</v>
      </c>
      <c r="AM274" s="1" t="s">
        <v>125</v>
      </c>
      <c r="AO274" s="4">
        <v>102.73</v>
      </c>
      <c r="AP274" s="1">
        <v>273727</v>
      </c>
      <c r="AQ274" s="1" t="s">
        <v>125</v>
      </c>
      <c r="AS274" s="4">
        <v>112.73</v>
      </c>
      <c r="AT274" s="1">
        <v>273727000</v>
      </c>
      <c r="AU274" s="1" t="s">
        <v>125</v>
      </c>
      <c r="AW274" s="4">
        <v>122.73</v>
      </c>
      <c r="AX274" s="1">
        <v>273727000000</v>
      </c>
      <c r="AY274" s="1" t="s">
        <v>125</v>
      </c>
      <c r="BA274" s="4">
        <v>132.72999999999999</v>
      </c>
      <c r="BB274" s="1">
        <v>273727000000000</v>
      </c>
      <c r="BC274" s="1" t="s">
        <v>125</v>
      </c>
      <c r="BE274" s="4">
        <v>142.72999999999999</v>
      </c>
      <c r="BF274" s="1">
        <v>2.73727E+17</v>
      </c>
      <c r="BG274" s="1" t="s">
        <v>125</v>
      </c>
    </row>
    <row r="275" spans="1:59" x14ac:dyDescent="0.55000000000000004">
      <c r="A275" s="20">
        <v>2.74</v>
      </c>
      <c r="B275" s="1">
        <v>274</v>
      </c>
      <c r="C275" s="1" t="s">
        <v>131</v>
      </c>
      <c r="E275" s="4">
        <v>12.74</v>
      </c>
      <c r="F275" s="21">
        <v>17.166</v>
      </c>
      <c r="G275" s="1" t="s">
        <v>129</v>
      </c>
      <c r="I275" s="20">
        <v>22.74</v>
      </c>
      <c r="J275" s="1">
        <v>17.166</v>
      </c>
      <c r="K275" s="1" t="s">
        <v>134</v>
      </c>
      <c r="M275" s="20">
        <v>32.74</v>
      </c>
      <c r="N275" s="1">
        <v>7.3019999999999703</v>
      </c>
      <c r="O275" s="1" t="s">
        <v>135</v>
      </c>
      <c r="Q275" s="20">
        <v>42.74</v>
      </c>
      <c r="R275" s="1">
        <v>2.6440000000000001</v>
      </c>
      <c r="S275" s="1" t="s">
        <v>137</v>
      </c>
      <c r="U275" s="20">
        <v>52.74</v>
      </c>
      <c r="V275" s="1">
        <v>13.3019999999999</v>
      </c>
      <c r="W275" s="1" t="s">
        <v>137</v>
      </c>
      <c r="Y275" s="20">
        <v>62.74</v>
      </c>
      <c r="Z275" s="1">
        <v>121.79</v>
      </c>
      <c r="AA275" s="1" t="s">
        <v>137</v>
      </c>
      <c r="AC275" s="20">
        <v>72.739999999999995</v>
      </c>
      <c r="AD275" s="1">
        <v>3.46599999999997</v>
      </c>
      <c r="AE275" s="1" t="s">
        <v>125</v>
      </c>
      <c r="AG275" s="20">
        <v>82.74</v>
      </c>
      <c r="AH275" s="1">
        <v>34.659999999999997</v>
      </c>
      <c r="AI275" s="1" t="s">
        <v>125</v>
      </c>
      <c r="AK275" s="20">
        <v>92.74</v>
      </c>
      <c r="AL275" s="1">
        <v>346.60000000000201</v>
      </c>
      <c r="AM275" s="1" t="s">
        <v>125</v>
      </c>
      <c r="AO275" s="4">
        <v>102.74</v>
      </c>
      <c r="AP275" s="1">
        <v>274726</v>
      </c>
      <c r="AQ275" s="1" t="s">
        <v>125</v>
      </c>
      <c r="AS275" s="4">
        <v>112.74</v>
      </c>
      <c r="AT275" s="1">
        <v>274726000</v>
      </c>
      <c r="AU275" s="1" t="s">
        <v>125</v>
      </c>
      <c r="AW275" s="4">
        <v>122.74</v>
      </c>
      <c r="AX275" s="1">
        <v>274726000000</v>
      </c>
      <c r="AY275" s="1" t="s">
        <v>125</v>
      </c>
      <c r="BA275" s="4">
        <v>132.74</v>
      </c>
      <c r="BB275" s="1">
        <v>274726000000000</v>
      </c>
      <c r="BC275" s="1" t="s">
        <v>125</v>
      </c>
      <c r="BE275" s="4">
        <v>142.74</v>
      </c>
      <c r="BF275" s="1">
        <v>2.74726E+17</v>
      </c>
      <c r="BG275" s="1" t="s">
        <v>125</v>
      </c>
    </row>
    <row r="276" spans="1:59" x14ac:dyDescent="0.55000000000000004">
      <c r="A276" s="20">
        <v>2.75</v>
      </c>
      <c r="B276" s="1">
        <v>275</v>
      </c>
      <c r="C276" s="1" t="s">
        <v>131</v>
      </c>
      <c r="E276" s="4">
        <v>12.75</v>
      </c>
      <c r="F276" s="21">
        <v>17.225000000000001</v>
      </c>
      <c r="G276" s="1" t="s">
        <v>129</v>
      </c>
      <c r="I276" s="20">
        <v>22.75</v>
      </c>
      <c r="J276" s="1">
        <v>17.225000000000001</v>
      </c>
      <c r="K276" s="1" t="s">
        <v>134</v>
      </c>
      <c r="M276" s="20">
        <v>32.75</v>
      </c>
      <c r="N276" s="1">
        <v>7.3249999999999797</v>
      </c>
      <c r="O276" s="1" t="s">
        <v>135</v>
      </c>
      <c r="Q276" s="20">
        <v>42.75</v>
      </c>
      <c r="R276" s="1">
        <v>2.65</v>
      </c>
      <c r="S276" s="1" t="s">
        <v>137</v>
      </c>
      <c r="U276" s="20">
        <v>52.75</v>
      </c>
      <c r="V276" s="1">
        <v>13.3249999999999</v>
      </c>
      <c r="W276" s="1" t="s">
        <v>137</v>
      </c>
      <c r="Y276" s="20">
        <v>62.75</v>
      </c>
      <c r="Z276" s="1">
        <v>122.125</v>
      </c>
      <c r="AA276" s="1" t="s">
        <v>137</v>
      </c>
      <c r="AC276" s="20">
        <v>72.75</v>
      </c>
      <c r="AD276" s="1">
        <v>3.4749999999999699</v>
      </c>
      <c r="AE276" s="1" t="s">
        <v>125</v>
      </c>
      <c r="AG276" s="20">
        <v>82.75</v>
      </c>
      <c r="AH276" s="1">
        <v>34.75</v>
      </c>
      <c r="AI276" s="1" t="s">
        <v>125</v>
      </c>
      <c r="AK276" s="20">
        <v>92.75</v>
      </c>
      <c r="AL276" s="1">
        <v>347.50000000000199</v>
      </c>
      <c r="AM276" s="1" t="s">
        <v>125</v>
      </c>
      <c r="AO276" s="4">
        <v>102.75</v>
      </c>
      <c r="AP276" s="1">
        <v>275725</v>
      </c>
      <c r="AQ276" s="1" t="s">
        <v>125</v>
      </c>
      <c r="AS276" s="4">
        <v>112.75</v>
      </c>
      <c r="AT276" s="1">
        <v>275725000</v>
      </c>
      <c r="AU276" s="1" t="s">
        <v>125</v>
      </c>
      <c r="AW276" s="4">
        <v>122.75</v>
      </c>
      <c r="AX276" s="1">
        <v>275725000000</v>
      </c>
      <c r="AY276" s="1" t="s">
        <v>125</v>
      </c>
      <c r="BA276" s="4">
        <v>132.75</v>
      </c>
      <c r="BB276" s="1">
        <v>275725000000000</v>
      </c>
      <c r="BC276" s="1" t="s">
        <v>125</v>
      </c>
      <c r="BE276" s="4">
        <v>142.75</v>
      </c>
      <c r="BF276" s="1">
        <v>2.75725E+17</v>
      </c>
      <c r="BG276" s="1" t="s">
        <v>125</v>
      </c>
    </row>
    <row r="277" spans="1:59" x14ac:dyDescent="0.55000000000000004">
      <c r="A277" s="20">
        <v>2.76</v>
      </c>
      <c r="B277" s="1">
        <v>276</v>
      </c>
      <c r="C277" s="1" t="s">
        <v>131</v>
      </c>
      <c r="E277" s="4">
        <v>12.76</v>
      </c>
      <c r="F277" s="21">
        <v>17.283999999999899</v>
      </c>
      <c r="G277" s="1" t="s">
        <v>129</v>
      </c>
      <c r="I277" s="20">
        <v>22.76</v>
      </c>
      <c r="J277" s="1">
        <v>17.283999999999899</v>
      </c>
      <c r="K277" s="1" t="s">
        <v>134</v>
      </c>
      <c r="M277" s="20">
        <v>32.76</v>
      </c>
      <c r="N277" s="1">
        <v>7.3479999999999697</v>
      </c>
      <c r="O277" s="1" t="s">
        <v>135</v>
      </c>
      <c r="Q277" s="20">
        <v>42.76</v>
      </c>
      <c r="R277" s="1">
        <v>2.6560000000000001</v>
      </c>
      <c r="S277" s="1" t="s">
        <v>137</v>
      </c>
      <c r="U277" s="20">
        <v>52.76</v>
      </c>
      <c r="V277" s="1">
        <v>13.3479999999999</v>
      </c>
      <c r="W277" s="1" t="s">
        <v>137</v>
      </c>
      <c r="Y277" s="20">
        <v>62.76</v>
      </c>
      <c r="Z277" s="1">
        <v>122.46</v>
      </c>
      <c r="AA277" s="1" t="s">
        <v>137</v>
      </c>
      <c r="AC277" s="20">
        <v>72.760000000000005</v>
      </c>
      <c r="AD277" s="1">
        <v>3.4839999999999698</v>
      </c>
      <c r="AE277" s="1" t="s">
        <v>125</v>
      </c>
      <c r="AG277" s="20">
        <v>82.76</v>
      </c>
      <c r="AH277" s="1">
        <v>34.840000000000003</v>
      </c>
      <c r="AI277" s="1" t="s">
        <v>125</v>
      </c>
      <c r="AK277" s="20">
        <v>92.76</v>
      </c>
      <c r="AL277" s="1">
        <v>348.40000000000202</v>
      </c>
      <c r="AM277" s="1" t="s">
        <v>125</v>
      </c>
      <c r="AO277" s="4">
        <v>102.76</v>
      </c>
      <c r="AP277" s="1">
        <v>276724</v>
      </c>
      <c r="AQ277" s="1" t="s">
        <v>125</v>
      </c>
      <c r="AS277" s="4">
        <v>112.76</v>
      </c>
      <c r="AT277" s="1">
        <v>276724000</v>
      </c>
      <c r="AU277" s="1" t="s">
        <v>125</v>
      </c>
      <c r="AW277" s="4">
        <v>122.76</v>
      </c>
      <c r="AX277" s="1">
        <v>276724000000</v>
      </c>
      <c r="AY277" s="1" t="s">
        <v>125</v>
      </c>
      <c r="BA277" s="4">
        <v>132.76</v>
      </c>
      <c r="BB277" s="1">
        <v>276724000000000</v>
      </c>
      <c r="BC277" s="1" t="s">
        <v>125</v>
      </c>
      <c r="BE277" s="4">
        <v>142.76</v>
      </c>
      <c r="BF277" s="1">
        <v>2.76724E+17</v>
      </c>
      <c r="BG277" s="1" t="s">
        <v>125</v>
      </c>
    </row>
    <row r="278" spans="1:59" x14ac:dyDescent="0.55000000000000004">
      <c r="A278" s="20">
        <v>2.77</v>
      </c>
      <c r="B278" s="1">
        <v>277</v>
      </c>
      <c r="C278" s="1" t="s">
        <v>131</v>
      </c>
      <c r="E278" s="4">
        <v>12.77</v>
      </c>
      <c r="F278" s="21">
        <v>17.3429999999999</v>
      </c>
      <c r="G278" s="1" t="s">
        <v>129</v>
      </c>
      <c r="I278" s="20">
        <v>22.77</v>
      </c>
      <c r="J278" s="1">
        <v>17.3429999999999</v>
      </c>
      <c r="K278" s="1" t="s">
        <v>134</v>
      </c>
      <c r="M278" s="20">
        <v>32.770000000000003</v>
      </c>
      <c r="N278" s="1">
        <v>7.3709999999999702</v>
      </c>
      <c r="O278" s="1" t="s">
        <v>135</v>
      </c>
      <c r="Q278" s="20">
        <v>42.77</v>
      </c>
      <c r="R278" s="1">
        <v>2.6619999999999999</v>
      </c>
      <c r="S278" s="1" t="s">
        <v>137</v>
      </c>
      <c r="U278" s="20">
        <v>52.77</v>
      </c>
      <c r="V278" s="1">
        <v>13.370999999999899</v>
      </c>
      <c r="W278" s="1" t="s">
        <v>137</v>
      </c>
      <c r="Y278" s="20">
        <v>62.77</v>
      </c>
      <c r="Z278" s="1">
        <v>122.795</v>
      </c>
      <c r="AA278" s="1" t="s">
        <v>137</v>
      </c>
      <c r="AC278" s="20">
        <v>72.77</v>
      </c>
      <c r="AD278" s="1">
        <v>3.4929999999999701</v>
      </c>
      <c r="AE278" s="1" t="s">
        <v>125</v>
      </c>
      <c r="AG278" s="20">
        <v>82.77</v>
      </c>
      <c r="AH278" s="1">
        <v>34.93</v>
      </c>
      <c r="AI278" s="1" t="s">
        <v>125</v>
      </c>
      <c r="AK278" s="20">
        <v>92.77</v>
      </c>
      <c r="AL278" s="1">
        <v>349.300000000002</v>
      </c>
      <c r="AM278" s="1" t="s">
        <v>125</v>
      </c>
      <c r="AO278" s="4">
        <v>102.77</v>
      </c>
      <c r="AP278" s="1">
        <v>277723</v>
      </c>
      <c r="AQ278" s="1" t="s">
        <v>125</v>
      </c>
      <c r="AS278" s="4">
        <v>112.77</v>
      </c>
      <c r="AT278" s="1">
        <v>277723000</v>
      </c>
      <c r="AU278" s="1" t="s">
        <v>125</v>
      </c>
      <c r="AW278" s="4">
        <v>122.77</v>
      </c>
      <c r="AX278" s="1">
        <v>277723000000</v>
      </c>
      <c r="AY278" s="1" t="s">
        <v>125</v>
      </c>
      <c r="BA278" s="4">
        <v>132.77000000000001</v>
      </c>
      <c r="BB278" s="1">
        <v>277723000000000</v>
      </c>
      <c r="BC278" s="1" t="s">
        <v>125</v>
      </c>
      <c r="BE278" s="4">
        <v>142.77000000000001</v>
      </c>
      <c r="BF278" s="1">
        <v>2.77723E+17</v>
      </c>
      <c r="BG278" s="1" t="s">
        <v>125</v>
      </c>
    </row>
    <row r="279" spans="1:59" x14ac:dyDescent="0.55000000000000004">
      <c r="A279" s="20">
        <v>2.78</v>
      </c>
      <c r="B279" s="1">
        <v>278</v>
      </c>
      <c r="C279" s="1" t="s">
        <v>131</v>
      </c>
      <c r="E279" s="4">
        <v>12.78</v>
      </c>
      <c r="F279" s="21">
        <v>17.401999999999902</v>
      </c>
      <c r="G279" s="1" t="s">
        <v>129</v>
      </c>
      <c r="I279" s="20">
        <v>22.78</v>
      </c>
      <c r="J279" s="1">
        <v>17.401999999999902</v>
      </c>
      <c r="K279" s="1" t="s">
        <v>134</v>
      </c>
      <c r="M279" s="20">
        <v>32.78</v>
      </c>
      <c r="N279" s="1">
        <v>7.3939999999999797</v>
      </c>
      <c r="O279" s="1" t="s">
        <v>135</v>
      </c>
      <c r="Q279" s="20">
        <v>42.78</v>
      </c>
      <c r="R279" s="1">
        <v>2.6680000000000001</v>
      </c>
      <c r="S279" s="1" t="s">
        <v>137</v>
      </c>
      <c r="U279" s="20">
        <v>52.78</v>
      </c>
      <c r="V279" s="1">
        <v>13.393999999999901</v>
      </c>
      <c r="W279" s="1" t="s">
        <v>137</v>
      </c>
      <c r="Y279" s="20">
        <v>62.78</v>
      </c>
      <c r="Z279" s="1">
        <v>123.13</v>
      </c>
      <c r="AA279" s="1" t="s">
        <v>137</v>
      </c>
      <c r="AC279" s="20">
        <v>72.78</v>
      </c>
      <c r="AD279" s="1">
        <v>3.50199999999997</v>
      </c>
      <c r="AE279" s="1" t="s">
        <v>125</v>
      </c>
      <c r="AG279" s="20">
        <v>82.78</v>
      </c>
      <c r="AH279" s="1">
        <v>35.020000000000003</v>
      </c>
      <c r="AI279" s="1" t="s">
        <v>125</v>
      </c>
      <c r="AK279" s="20">
        <v>92.78</v>
      </c>
      <c r="AL279" s="1">
        <v>350.20000000000198</v>
      </c>
      <c r="AM279" s="1" t="s">
        <v>125</v>
      </c>
      <c r="AO279" s="4">
        <v>102.78</v>
      </c>
      <c r="AP279" s="1">
        <v>278722</v>
      </c>
      <c r="AQ279" s="1" t="s">
        <v>125</v>
      </c>
      <c r="AS279" s="4">
        <v>112.78</v>
      </c>
      <c r="AT279" s="1">
        <v>278722000</v>
      </c>
      <c r="AU279" s="1" t="s">
        <v>125</v>
      </c>
      <c r="AW279" s="4">
        <v>122.78</v>
      </c>
      <c r="AX279" s="1">
        <v>278722000000</v>
      </c>
      <c r="AY279" s="1" t="s">
        <v>125</v>
      </c>
      <c r="BA279" s="4">
        <v>132.78</v>
      </c>
      <c r="BB279" s="1">
        <v>278722000000000</v>
      </c>
      <c r="BC279" s="1" t="s">
        <v>125</v>
      </c>
      <c r="BE279" s="4">
        <v>142.78</v>
      </c>
      <c r="BF279" s="1">
        <v>2.78722E+17</v>
      </c>
      <c r="BG279" s="1" t="s">
        <v>125</v>
      </c>
    </row>
    <row r="280" spans="1:59" x14ac:dyDescent="0.55000000000000004">
      <c r="A280" s="20">
        <v>2.79</v>
      </c>
      <c r="B280" s="1">
        <v>279</v>
      </c>
      <c r="C280" s="1" t="s">
        <v>131</v>
      </c>
      <c r="E280" s="4">
        <v>12.79</v>
      </c>
      <c r="F280" s="21">
        <v>17.460999999999899</v>
      </c>
      <c r="G280" s="1" t="s">
        <v>129</v>
      </c>
      <c r="I280" s="20">
        <v>22.79</v>
      </c>
      <c r="J280" s="1">
        <v>17.460999999999899</v>
      </c>
      <c r="K280" s="1" t="s">
        <v>134</v>
      </c>
      <c r="M280" s="20">
        <v>32.79</v>
      </c>
      <c r="N280" s="1">
        <v>7.4169999999999696</v>
      </c>
      <c r="O280" s="1" t="s">
        <v>135</v>
      </c>
      <c r="Q280" s="20">
        <v>42.79</v>
      </c>
      <c r="R280" s="1">
        <v>2.6739999999999999</v>
      </c>
      <c r="S280" s="1" t="s">
        <v>137</v>
      </c>
      <c r="U280" s="20">
        <v>52.79</v>
      </c>
      <c r="V280" s="1">
        <v>13.4169999999999</v>
      </c>
      <c r="W280" s="1" t="s">
        <v>137</v>
      </c>
      <c r="Y280" s="20">
        <v>62.79</v>
      </c>
      <c r="Z280" s="1">
        <v>123.465</v>
      </c>
      <c r="AA280" s="1" t="s">
        <v>137</v>
      </c>
      <c r="AC280" s="20">
        <v>72.790000000000006</v>
      </c>
      <c r="AD280" s="1">
        <v>3.5109999999999699</v>
      </c>
      <c r="AE280" s="1" t="s">
        <v>125</v>
      </c>
      <c r="AG280" s="20">
        <v>82.79</v>
      </c>
      <c r="AH280" s="1">
        <v>35.11</v>
      </c>
      <c r="AI280" s="1" t="s">
        <v>125</v>
      </c>
      <c r="AK280" s="20">
        <v>92.79</v>
      </c>
      <c r="AL280" s="1">
        <v>351.10000000000201</v>
      </c>
      <c r="AM280" s="1" t="s">
        <v>125</v>
      </c>
      <c r="AO280" s="4">
        <v>102.79</v>
      </c>
      <c r="AP280" s="1">
        <v>279721</v>
      </c>
      <c r="AQ280" s="1" t="s">
        <v>125</v>
      </c>
      <c r="AS280" s="4">
        <v>112.79</v>
      </c>
      <c r="AT280" s="1">
        <v>279721000</v>
      </c>
      <c r="AU280" s="1" t="s">
        <v>125</v>
      </c>
      <c r="AW280" s="4">
        <v>122.79</v>
      </c>
      <c r="AX280" s="1">
        <v>279721000000</v>
      </c>
      <c r="AY280" s="1" t="s">
        <v>125</v>
      </c>
      <c r="BA280" s="4">
        <v>132.79</v>
      </c>
      <c r="BB280" s="1">
        <v>279721000000000</v>
      </c>
      <c r="BC280" s="1" t="s">
        <v>125</v>
      </c>
      <c r="BE280" s="4">
        <v>142.79</v>
      </c>
      <c r="BF280" s="1">
        <v>2.79721E+17</v>
      </c>
      <c r="BG280" s="1" t="s">
        <v>125</v>
      </c>
    </row>
    <row r="281" spans="1:59" x14ac:dyDescent="0.55000000000000004">
      <c r="A281" s="20">
        <v>2.8</v>
      </c>
      <c r="B281" s="1">
        <v>280</v>
      </c>
      <c r="C281" s="1" t="s">
        <v>131</v>
      </c>
      <c r="E281" s="4">
        <v>12.8</v>
      </c>
      <c r="F281" s="21">
        <v>17.5199999999999</v>
      </c>
      <c r="G281" s="1" t="s">
        <v>129</v>
      </c>
      <c r="I281" s="20">
        <v>22.8</v>
      </c>
      <c r="J281" s="1">
        <v>17.5199999999999</v>
      </c>
      <c r="K281" s="1" t="s">
        <v>134</v>
      </c>
      <c r="M281" s="20">
        <v>32.799999999999997</v>
      </c>
      <c r="N281" s="1">
        <v>7.4399999999999702</v>
      </c>
      <c r="O281" s="1" t="s">
        <v>135</v>
      </c>
      <c r="Q281" s="20">
        <v>42.8</v>
      </c>
      <c r="R281" s="1">
        <v>2.68</v>
      </c>
      <c r="S281" s="1" t="s">
        <v>137</v>
      </c>
      <c r="U281" s="20">
        <v>52.8</v>
      </c>
      <c r="V281" s="1">
        <v>13.4399999999999</v>
      </c>
      <c r="W281" s="1" t="s">
        <v>137</v>
      </c>
      <c r="Y281" s="20">
        <v>62.8</v>
      </c>
      <c r="Z281" s="1">
        <v>123.8</v>
      </c>
      <c r="AA281" s="1" t="s">
        <v>137</v>
      </c>
      <c r="AC281" s="20">
        <v>72.8</v>
      </c>
      <c r="AD281" s="1">
        <v>3.5199999999999698</v>
      </c>
      <c r="AE281" s="1" t="s">
        <v>125</v>
      </c>
      <c r="AG281" s="20">
        <v>82.8</v>
      </c>
      <c r="AH281" s="1">
        <v>35.200000000000003</v>
      </c>
      <c r="AI281" s="1" t="s">
        <v>125</v>
      </c>
      <c r="AK281" s="20">
        <v>92.8</v>
      </c>
      <c r="AL281" s="1">
        <v>352.00000000000199</v>
      </c>
      <c r="AM281" s="1" t="s">
        <v>125</v>
      </c>
      <c r="AO281" s="4">
        <v>102.8</v>
      </c>
      <c r="AP281" s="1">
        <v>280720</v>
      </c>
      <c r="AQ281" s="1" t="s">
        <v>125</v>
      </c>
      <c r="AS281" s="4">
        <v>112.8</v>
      </c>
      <c r="AT281" s="1">
        <v>280720000</v>
      </c>
      <c r="AU281" s="1" t="s">
        <v>125</v>
      </c>
      <c r="AW281" s="4">
        <v>122.8</v>
      </c>
      <c r="AX281" s="1">
        <v>280720000000</v>
      </c>
      <c r="AY281" s="1" t="s">
        <v>125</v>
      </c>
      <c r="BA281" s="4">
        <v>132.80000000000001</v>
      </c>
      <c r="BB281" s="1">
        <v>280720000000000</v>
      </c>
      <c r="BC281" s="1" t="s">
        <v>125</v>
      </c>
      <c r="BE281" s="4">
        <v>142.80000000000001</v>
      </c>
      <c r="BF281" s="1">
        <v>2.8072E+17</v>
      </c>
      <c r="BG281" s="1" t="s">
        <v>125</v>
      </c>
    </row>
    <row r="282" spans="1:59" x14ac:dyDescent="0.55000000000000004">
      <c r="A282" s="20">
        <v>2.81</v>
      </c>
      <c r="B282" s="1">
        <v>281</v>
      </c>
      <c r="C282" s="1" t="s">
        <v>131</v>
      </c>
      <c r="E282" s="4">
        <v>12.81</v>
      </c>
      <c r="F282" s="21">
        <v>17.578999999999901</v>
      </c>
      <c r="G282" s="1" t="s">
        <v>129</v>
      </c>
      <c r="I282" s="20">
        <v>22.81</v>
      </c>
      <c r="J282" s="1">
        <v>17.578999999999901</v>
      </c>
      <c r="K282" s="1" t="s">
        <v>134</v>
      </c>
      <c r="M282" s="20">
        <v>32.81</v>
      </c>
      <c r="N282" s="1">
        <v>7.4629999999999699</v>
      </c>
      <c r="O282" s="1" t="s">
        <v>135</v>
      </c>
      <c r="Q282" s="20">
        <v>42.81</v>
      </c>
      <c r="R282" s="1">
        <v>2.6859999999999999</v>
      </c>
      <c r="S282" s="1" t="s">
        <v>137</v>
      </c>
      <c r="U282" s="20">
        <v>52.81</v>
      </c>
      <c r="V282" s="1">
        <v>13.4629999999999</v>
      </c>
      <c r="W282" s="1" t="s">
        <v>137</v>
      </c>
      <c r="Y282" s="20">
        <v>62.81</v>
      </c>
      <c r="Z282" s="1">
        <v>124.13500000000001</v>
      </c>
      <c r="AA282" s="1" t="s">
        <v>137</v>
      </c>
      <c r="AC282" s="20">
        <v>72.81</v>
      </c>
      <c r="AD282" s="1">
        <v>3.5289999999999702</v>
      </c>
      <c r="AE282" s="1" t="s">
        <v>125</v>
      </c>
      <c r="AG282" s="20">
        <v>82.81</v>
      </c>
      <c r="AH282" s="1">
        <v>35.29</v>
      </c>
      <c r="AI282" s="1" t="s">
        <v>125</v>
      </c>
      <c r="AK282" s="20">
        <v>92.81</v>
      </c>
      <c r="AL282" s="1">
        <v>352.90000000000202</v>
      </c>
      <c r="AM282" s="1" t="s">
        <v>125</v>
      </c>
      <c r="AO282" s="4">
        <v>102.81</v>
      </c>
      <c r="AP282" s="1">
        <v>281719</v>
      </c>
      <c r="AQ282" s="1" t="s">
        <v>125</v>
      </c>
      <c r="AS282" s="4">
        <v>112.81</v>
      </c>
      <c r="AT282" s="1">
        <v>281719000</v>
      </c>
      <c r="AU282" s="1" t="s">
        <v>125</v>
      </c>
      <c r="AW282" s="4">
        <v>122.81</v>
      </c>
      <c r="AX282" s="1">
        <v>281719000000</v>
      </c>
      <c r="AY282" s="1" t="s">
        <v>125</v>
      </c>
      <c r="BA282" s="4">
        <v>132.81</v>
      </c>
      <c r="BB282" s="1">
        <v>281719000000000</v>
      </c>
      <c r="BC282" s="1" t="s">
        <v>125</v>
      </c>
      <c r="BE282" s="4">
        <v>142.81</v>
      </c>
      <c r="BF282" s="1">
        <v>2.81719E+17</v>
      </c>
      <c r="BG282" s="1" t="s">
        <v>125</v>
      </c>
    </row>
    <row r="283" spans="1:59" x14ac:dyDescent="0.55000000000000004">
      <c r="A283" s="20">
        <v>2.82</v>
      </c>
      <c r="B283" s="1">
        <v>282</v>
      </c>
      <c r="C283" s="1" t="s">
        <v>131</v>
      </c>
      <c r="E283" s="4">
        <v>12.82</v>
      </c>
      <c r="F283" s="21">
        <v>17.637999999999899</v>
      </c>
      <c r="G283" s="1" t="s">
        <v>129</v>
      </c>
      <c r="I283" s="20">
        <v>22.82</v>
      </c>
      <c r="J283" s="1">
        <v>17.637999999999899</v>
      </c>
      <c r="K283" s="1" t="s">
        <v>134</v>
      </c>
      <c r="M283" s="20">
        <v>32.82</v>
      </c>
      <c r="N283" s="1">
        <v>7.4859999999999696</v>
      </c>
      <c r="O283" s="1" t="s">
        <v>135</v>
      </c>
      <c r="Q283" s="20">
        <v>42.82</v>
      </c>
      <c r="R283" s="1">
        <v>2.6920000000000002</v>
      </c>
      <c r="S283" s="1" t="s">
        <v>137</v>
      </c>
      <c r="U283" s="20">
        <v>52.82</v>
      </c>
      <c r="V283" s="1">
        <v>13.485999999999899</v>
      </c>
      <c r="W283" s="1" t="s">
        <v>137</v>
      </c>
      <c r="Y283" s="20">
        <v>62.82</v>
      </c>
      <c r="Z283" s="1">
        <v>124.47</v>
      </c>
      <c r="AA283" s="1" t="s">
        <v>137</v>
      </c>
      <c r="AC283" s="20">
        <v>72.819999999999993</v>
      </c>
      <c r="AD283" s="1">
        <v>3.5379999999999701</v>
      </c>
      <c r="AE283" s="1" t="s">
        <v>125</v>
      </c>
      <c r="AG283" s="20">
        <v>82.82</v>
      </c>
      <c r="AH283" s="1">
        <v>35.380000000000003</v>
      </c>
      <c r="AI283" s="1" t="s">
        <v>125</v>
      </c>
      <c r="AK283" s="20">
        <v>92.82</v>
      </c>
      <c r="AL283" s="1">
        <v>353.800000000002</v>
      </c>
      <c r="AM283" s="1" t="s">
        <v>125</v>
      </c>
      <c r="AO283" s="4">
        <v>102.82</v>
      </c>
      <c r="AP283" s="1">
        <v>282718</v>
      </c>
      <c r="AQ283" s="1" t="s">
        <v>125</v>
      </c>
      <c r="AS283" s="4">
        <v>112.82</v>
      </c>
      <c r="AT283" s="1">
        <v>282718000</v>
      </c>
      <c r="AU283" s="1" t="s">
        <v>125</v>
      </c>
      <c r="AW283" s="4">
        <v>122.82</v>
      </c>
      <c r="AX283" s="1">
        <v>282718000000</v>
      </c>
      <c r="AY283" s="1" t="s">
        <v>125</v>
      </c>
      <c r="BA283" s="4">
        <v>132.82</v>
      </c>
      <c r="BB283" s="1">
        <v>282718000000000</v>
      </c>
      <c r="BC283" s="1" t="s">
        <v>125</v>
      </c>
      <c r="BE283" s="4">
        <v>142.82</v>
      </c>
      <c r="BF283" s="1">
        <v>2.82718E+17</v>
      </c>
      <c r="BG283" s="1" t="s">
        <v>125</v>
      </c>
    </row>
    <row r="284" spans="1:59" x14ac:dyDescent="0.55000000000000004">
      <c r="A284" s="20">
        <v>2.83</v>
      </c>
      <c r="B284" s="1">
        <v>283</v>
      </c>
      <c r="C284" s="1" t="s">
        <v>131</v>
      </c>
      <c r="E284" s="4">
        <v>12.83</v>
      </c>
      <c r="F284" s="21">
        <v>17.6969999999999</v>
      </c>
      <c r="G284" s="1" t="s">
        <v>129</v>
      </c>
      <c r="I284" s="20">
        <v>22.83</v>
      </c>
      <c r="J284" s="1">
        <v>17.6969999999999</v>
      </c>
      <c r="K284" s="1" t="s">
        <v>134</v>
      </c>
      <c r="M284" s="20">
        <v>32.83</v>
      </c>
      <c r="N284" s="1">
        <v>7.5089999999999701</v>
      </c>
      <c r="O284" s="1" t="s">
        <v>135</v>
      </c>
      <c r="Q284" s="20">
        <v>42.83</v>
      </c>
      <c r="R284" s="1">
        <v>2.698</v>
      </c>
      <c r="S284" s="1" t="s">
        <v>137</v>
      </c>
      <c r="U284" s="20">
        <v>52.83</v>
      </c>
      <c r="V284" s="1">
        <v>13.508999999999901</v>
      </c>
      <c r="W284" s="1" t="s">
        <v>137</v>
      </c>
      <c r="Y284" s="20">
        <v>62.83</v>
      </c>
      <c r="Z284" s="1">
        <v>124.80500000000001</v>
      </c>
      <c r="AA284" s="1" t="s">
        <v>137</v>
      </c>
      <c r="AC284" s="20">
        <v>72.83</v>
      </c>
      <c r="AD284" s="1">
        <v>3.54699999999997</v>
      </c>
      <c r="AE284" s="1" t="s">
        <v>125</v>
      </c>
      <c r="AG284" s="20">
        <v>82.83</v>
      </c>
      <c r="AH284" s="1">
        <v>35.47</v>
      </c>
      <c r="AI284" s="1" t="s">
        <v>125</v>
      </c>
      <c r="AK284" s="20">
        <v>92.83</v>
      </c>
      <c r="AL284" s="1">
        <v>354.70000000000198</v>
      </c>
      <c r="AM284" s="1" t="s">
        <v>125</v>
      </c>
      <c r="AO284" s="4">
        <v>102.83</v>
      </c>
      <c r="AP284" s="1">
        <v>283717</v>
      </c>
      <c r="AQ284" s="1" t="s">
        <v>125</v>
      </c>
      <c r="AS284" s="4">
        <v>112.83</v>
      </c>
      <c r="AT284" s="1">
        <v>283717000</v>
      </c>
      <c r="AU284" s="1" t="s">
        <v>125</v>
      </c>
      <c r="AW284" s="4">
        <v>122.83</v>
      </c>
      <c r="AX284" s="1">
        <v>283717000000</v>
      </c>
      <c r="AY284" s="1" t="s">
        <v>125</v>
      </c>
      <c r="BA284" s="4">
        <v>132.83000000000001</v>
      </c>
      <c r="BB284" s="1">
        <v>283717000000000</v>
      </c>
      <c r="BC284" s="1" t="s">
        <v>125</v>
      </c>
      <c r="BE284" s="4">
        <v>142.83000000000001</v>
      </c>
      <c r="BF284" s="1">
        <v>2.83717E+17</v>
      </c>
      <c r="BG284" s="1" t="s">
        <v>125</v>
      </c>
    </row>
    <row r="285" spans="1:59" x14ac:dyDescent="0.55000000000000004">
      <c r="A285" s="20">
        <v>2.84</v>
      </c>
      <c r="B285" s="1">
        <v>284</v>
      </c>
      <c r="C285" s="1" t="s">
        <v>131</v>
      </c>
      <c r="E285" s="4">
        <v>12.84</v>
      </c>
      <c r="F285" s="21">
        <v>17.755999999999901</v>
      </c>
      <c r="G285" s="1" t="s">
        <v>129</v>
      </c>
      <c r="I285" s="20">
        <v>22.84</v>
      </c>
      <c r="J285" s="1">
        <v>17.755999999999901</v>
      </c>
      <c r="K285" s="1" t="s">
        <v>134</v>
      </c>
      <c r="M285" s="20">
        <v>32.840000000000003</v>
      </c>
      <c r="N285" s="1">
        <v>7.5319999999999698</v>
      </c>
      <c r="O285" s="1" t="s">
        <v>135</v>
      </c>
      <c r="Q285" s="20">
        <v>42.84</v>
      </c>
      <c r="R285" s="1">
        <v>2.7040000000000002</v>
      </c>
      <c r="S285" s="1" t="s">
        <v>137</v>
      </c>
      <c r="U285" s="20">
        <v>52.84</v>
      </c>
      <c r="V285" s="1">
        <v>13.531999999999901</v>
      </c>
      <c r="W285" s="1" t="s">
        <v>137</v>
      </c>
      <c r="Y285" s="20">
        <v>62.84</v>
      </c>
      <c r="Z285" s="1">
        <v>125.14</v>
      </c>
      <c r="AA285" s="1" t="s">
        <v>137</v>
      </c>
      <c r="AC285" s="20">
        <v>72.84</v>
      </c>
      <c r="AD285" s="1">
        <v>3.5559999999999699</v>
      </c>
      <c r="AE285" s="1" t="s">
        <v>125</v>
      </c>
      <c r="AG285" s="20">
        <v>82.84</v>
      </c>
      <c r="AH285" s="1">
        <v>35.56</v>
      </c>
      <c r="AI285" s="1" t="s">
        <v>125</v>
      </c>
      <c r="AK285" s="20">
        <v>92.84</v>
      </c>
      <c r="AL285" s="1">
        <v>355.60000000000201</v>
      </c>
      <c r="AM285" s="1" t="s">
        <v>125</v>
      </c>
      <c r="AO285" s="4">
        <v>102.84</v>
      </c>
      <c r="AP285" s="1">
        <v>284716</v>
      </c>
      <c r="AQ285" s="1" t="s">
        <v>125</v>
      </c>
      <c r="AS285" s="4">
        <v>112.84</v>
      </c>
      <c r="AT285" s="1">
        <v>284716000</v>
      </c>
      <c r="AU285" s="1" t="s">
        <v>125</v>
      </c>
      <c r="AW285" s="4">
        <v>122.84</v>
      </c>
      <c r="AX285" s="1">
        <v>284716000000</v>
      </c>
      <c r="AY285" s="1" t="s">
        <v>125</v>
      </c>
      <c r="BA285" s="4">
        <v>132.84</v>
      </c>
      <c r="BB285" s="1">
        <v>284716000000000</v>
      </c>
      <c r="BC285" s="1" t="s">
        <v>125</v>
      </c>
      <c r="BE285" s="4">
        <v>142.84</v>
      </c>
      <c r="BF285" s="1">
        <v>2.84716E+17</v>
      </c>
      <c r="BG285" s="1" t="s">
        <v>125</v>
      </c>
    </row>
    <row r="286" spans="1:59" x14ac:dyDescent="0.55000000000000004">
      <c r="A286" s="20">
        <v>2.85</v>
      </c>
      <c r="B286" s="1">
        <v>285</v>
      </c>
      <c r="C286" s="1" t="s">
        <v>131</v>
      </c>
      <c r="E286" s="4">
        <v>12.85</v>
      </c>
      <c r="F286" s="21">
        <v>17.814999999999898</v>
      </c>
      <c r="G286" s="1" t="s">
        <v>129</v>
      </c>
      <c r="I286" s="20">
        <v>22.85</v>
      </c>
      <c r="J286" s="1">
        <v>17.814999999999898</v>
      </c>
      <c r="K286" s="1" t="s">
        <v>134</v>
      </c>
      <c r="M286" s="20">
        <v>32.85</v>
      </c>
      <c r="N286" s="1">
        <v>7.5549999999999704</v>
      </c>
      <c r="O286" s="1" t="s">
        <v>135</v>
      </c>
      <c r="Q286" s="20">
        <v>42.85</v>
      </c>
      <c r="R286" s="1">
        <v>2.71</v>
      </c>
      <c r="S286" s="1" t="s">
        <v>137</v>
      </c>
      <c r="U286" s="20">
        <v>52.85</v>
      </c>
      <c r="V286" s="1">
        <v>13.5549999999999</v>
      </c>
      <c r="W286" s="1" t="s">
        <v>137</v>
      </c>
      <c r="Y286" s="20">
        <v>62.85</v>
      </c>
      <c r="Z286" s="1">
        <v>125.47499999999999</v>
      </c>
      <c r="AA286" s="1" t="s">
        <v>137</v>
      </c>
      <c r="AC286" s="20">
        <v>72.849999999999994</v>
      </c>
      <c r="AD286" s="1">
        <v>3.5649999999999702</v>
      </c>
      <c r="AE286" s="1" t="s">
        <v>125</v>
      </c>
      <c r="AG286" s="20">
        <v>82.85</v>
      </c>
      <c r="AH286" s="1">
        <v>35.65</v>
      </c>
      <c r="AI286" s="1" t="s">
        <v>125</v>
      </c>
      <c r="AK286" s="20">
        <v>92.85</v>
      </c>
      <c r="AL286" s="1">
        <v>356.50000000000199</v>
      </c>
      <c r="AM286" s="1" t="s">
        <v>125</v>
      </c>
      <c r="AO286" s="4">
        <v>102.85</v>
      </c>
      <c r="AP286" s="1">
        <v>285715</v>
      </c>
      <c r="AQ286" s="1" t="s">
        <v>125</v>
      </c>
      <c r="AS286" s="4">
        <v>112.85</v>
      </c>
      <c r="AT286" s="1">
        <v>285715000</v>
      </c>
      <c r="AU286" s="1" t="s">
        <v>125</v>
      </c>
      <c r="AW286" s="4">
        <v>122.85</v>
      </c>
      <c r="AX286" s="1">
        <v>285715000000</v>
      </c>
      <c r="AY286" s="1" t="s">
        <v>125</v>
      </c>
      <c r="BA286" s="4">
        <v>132.85</v>
      </c>
      <c r="BB286" s="1">
        <v>285715000000000</v>
      </c>
      <c r="BC286" s="1" t="s">
        <v>125</v>
      </c>
      <c r="BE286" s="4">
        <v>142.85</v>
      </c>
      <c r="BF286" s="1">
        <v>2.85715E+17</v>
      </c>
      <c r="BG286" s="1" t="s">
        <v>125</v>
      </c>
    </row>
    <row r="287" spans="1:59" x14ac:dyDescent="0.55000000000000004">
      <c r="A287" s="20">
        <v>2.86</v>
      </c>
      <c r="B287" s="1">
        <v>286</v>
      </c>
      <c r="C287" s="1" t="s">
        <v>131</v>
      </c>
      <c r="E287" s="4">
        <v>12.86</v>
      </c>
      <c r="F287" s="21">
        <v>17.873999999999899</v>
      </c>
      <c r="G287" s="1" t="s">
        <v>129</v>
      </c>
      <c r="I287" s="20">
        <v>22.86</v>
      </c>
      <c r="J287" s="1">
        <v>17.873999999999899</v>
      </c>
      <c r="K287" s="1" t="s">
        <v>134</v>
      </c>
      <c r="M287" s="20">
        <v>32.86</v>
      </c>
      <c r="N287" s="1">
        <v>7.5779999999999701</v>
      </c>
      <c r="O287" s="1" t="s">
        <v>135</v>
      </c>
      <c r="Q287" s="20">
        <v>42.86</v>
      </c>
      <c r="R287" s="1">
        <v>2.7160000000000002</v>
      </c>
      <c r="S287" s="1" t="s">
        <v>137</v>
      </c>
      <c r="U287" s="20">
        <v>52.86</v>
      </c>
      <c r="V287" s="1">
        <v>13.5779999999999</v>
      </c>
      <c r="W287" s="1" t="s">
        <v>137</v>
      </c>
      <c r="Y287" s="20">
        <v>62.86</v>
      </c>
      <c r="Z287" s="1">
        <v>125.81</v>
      </c>
      <c r="AA287" s="1" t="s">
        <v>137</v>
      </c>
      <c r="AC287" s="20">
        <v>72.86</v>
      </c>
      <c r="AD287" s="1">
        <v>3.5739999999999701</v>
      </c>
      <c r="AE287" s="1" t="s">
        <v>125</v>
      </c>
      <c r="AG287" s="20">
        <v>82.86</v>
      </c>
      <c r="AH287" s="1">
        <v>35.74</v>
      </c>
      <c r="AI287" s="1" t="s">
        <v>125</v>
      </c>
      <c r="AK287" s="20">
        <v>92.86</v>
      </c>
      <c r="AL287" s="1">
        <v>357.40000000000202</v>
      </c>
      <c r="AM287" s="1" t="s">
        <v>125</v>
      </c>
      <c r="AO287" s="4">
        <v>102.86</v>
      </c>
      <c r="AP287" s="1">
        <v>286714</v>
      </c>
      <c r="AQ287" s="1" t="s">
        <v>125</v>
      </c>
      <c r="AS287" s="4">
        <v>112.86</v>
      </c>
      <c r="AT287" s="1">
        <v>286714000</v>
      </c>
      <c r="AU287" s="1" t="s">
        <v>125</v>
      </c>
      <c r="AW287" s="4">
        <v>122.86</v>
      </c>
      <c r="AX287" s="1">
        <v>286714000000</v>
      </c>
      <c r="AY287" s="1" t="s">
        <v>125</v>
      </c>
      <c r="BA287" s="4">
        <v>132.86000000000001</v>
      </c>
      <c r="BB287" s="1">
        <v>286714000000000</v>
      </c>
      <c r="BC287" s="1" t="s">
        <v>125</v>
      </c>
      <c r="BE287" s="4">
        <v>142.86000000000001</v>
      </c>
      <c r="BF287" s="1">
        <v>2.86714E+17</v>
      </c>
      <c r="BG287" s="1" t="s">
        <v>125</v>
      </c>
    </row>
    <row r="288" spans="1:59" x14ac:dyDescent="0.55000000000000004">
      <c r="A288" s="20">
        <v>2.87</v>
      </c>
      <c r="B288" s="1">
        <v>287</v>
      </c>
      <c r="C288" s="1" t="s">
        <v>131</v>
      </c>
      <c r="E288" s="4">
        <v>12.87</v>
      </c>
      <c r="F288" s="21">
        <v>17.9329999999999</v>
      </c>
      <c r="G288" s="1" t="s">
        <v>129</v>
      </c>
      <c r="I288" s="20">
        <v>22.87</v>
      </c>
      <c r="J288" s="1">
        <v>17.9329999999999</v>
      </c>
      <c r="K288" s="1" t="s">
        <v>134</v>
      </c>
      <c r="M288" s="20">
        <v>32.869999999999997</v>
      </c>
      <c r="N288" s="1">
        <v>7.6009999999999698</v>
      </c>
      <c r="O288" s="1" t="s">
        <v>135</v>
      </c>
      <c r="Q288" s="20">
        <v>42.87</v>
      </c>
      <c r="R288" s="1">
        <v>2.722</v>
      </c>
      <c r="S288" s="1" t="s">
        <v>137</v>
      </c>
      <c r="U288" s="20">
        <v>52.87</v>
      </c>
      <c r="V288" s="1">
        <v>13.6009999999999</v>
      </c>
      <c r="W288" s="1" t="s">
        <v>137</v>
      </c>
      <c r="Y288" s="20">
        <v>62.87</v>
      </c>
      <c r="Z288" s="1">
        <v>126.145</v>
      </c>
      <c r="AA288" s="1" t="s">
        <v>137</v>
      </c>
      <c r="AC288" s="20">
        <v>72.87</v>
      </c>
      <c r="AD288" s="1">
        <v>3.58299999999997</v>
      </c>
      <c r="AE288" s="1" t="s">
        <v>125</v>
      </c>
      <c r="AG288" s="20">
        <v>82.87</v>
      </c>
      <c r="AH288" s="1">
        <v>35.83</v>
      </c>
      <c r="AI288" s="1" t="s">
        <v>125</v>
      </c>
      <c r="AK288" s="20">
        <v>92.87</v>
      </c>
      <c r="AL288" s="1">
        <v>358.300000000002</v>
      </c>
      <c r="AM288" s="1" t="s">
        <v>125</v>
      </c>
      <c r="AO288" s="4">
        <v>102.87</v>
      </c>
      <c r="AP288" s="1">
        <v>287713</v>
      </c>
      <c r="AQ288" s="1" t="s">
        <v>125</v>
      </c>
      <c r="AS288" s="4">
        <v>112.87</v>
      </c>
      <c r="AT288" s="1">
        <v>287713000</v>
      </c>
      <c r="AU288" s="1" t="s">
        <v>125</v>
      </c>
      <c r="AW288" s="4">
        <v>122.87</v>
      </c>
      <c r="AX288" s="1">
        <v>287713000000</v>
      </c>
      <c r="AY288" s="1" t="s">
        <v>125</v>
      </c>
      <c r="BA288" s="4">
        <v>132.87</v>
      </c>
      <c r="BB288" s="1">
        <v>287713000000000</v>
      </c>
      <c r="BC288" s="1" t="s">
        <v>125</v>
      </c>
      <c r="BE288" s="4">
        <v>142.87</v>
      </c>
      <c r="BF288" s="1">
        <v>2.87713E+17</v>
      </c>
      <c r="BG288" s="1" t="s">
        <v>125</v>
      </c>
    </row>
    <row r="289" spans="1:59" x14ac:dyDescent="0.55000000000000004">
      <c r="A289" s="20">
        <v>2.88</v>
      </c>
      <c r="B289" s="1">
        <v>288</v>
      </c>
      <c r="C289" s="1" t="s">
        <v>131</v>
      </c>
      <c r="E289" s="4">
        <v>12.88</v>
      </c>
      <c r="F289" s="21">
        <v>17.991999999999901</v>
      </c>
      <c r="G289" s="1" t="s">
        <v>129</v>
      </c>
      <c r="I289" s="20">
        <v>22.88</v>
      </c>
      <c r="J289" s="1">
        <v>17.991999999999901</v>
      </c>
      <c r="K289" s="1" t="s">
        <v>134</v>
      </c>
      <c r="M289" s="20">
        <v>32.880000000000003</v>
      </c>
      <c r="N289" s="1">
        <v>7.6239999999999704</v>
      </c>
      <c r="O289" s="1" t="s">
        <v>135</v>
      </c>
      <c r="Q289" s="20">
        <v>42.88</v>
      </c>
      <c r="R289" s="1">
        <v>2.7280000000000002</v>
      </c>
      <c r="S289" s="1" t="s">
        <v>137</v>
      </c>
      <c r="U289" s="20">
        <v>52.88</v>
      </c>
      <c r="V289" s="1">
        <v>13.623999999999899</v>
      </c>
      <c r="W289" s="1" t="s">
        <v>137</v>
      </c>
      <c r="Y289" s="20">
        <v>62.88</v>
      </c>
      <c r="Z289" s="1">
        <v>126.48</v>
      </c>
      <c r="AA289" s="1" t="s">
        <v>137</v>
      </c>
      <c r="AC289" s="20">
        <v>72.88</v>
      </c>
      <c r="AD289" s="1">
        <v>3.5919999999999699</v>
      </c>
      <c r="AE289" s="1" t="s">
        <v>125</v>
      </c>
      <c r="AG289" s="20">
        <v>82.88</v>
      </c>
      <c r="AH289" s="1">
        <v>35.92</v>
      </c>
      <c r="AI289" s="1" t="s">
        <v>125</v>
      </c>
      <c r="AK289" s="20">
        <v>92.88</v>
      </c>
      <c r="AL289" s="1">
        <v>359.20000000000198</v>
      </c>
      <c r="AM289" s="1" t="s">
        <v>125</v>
      </c>
      <c r="AO289" s="4">
        <v>102.88</v>
      </c>
      <c r="AP289" s="1">
        <v>288712</v>
      </c>
      <c r="AQ289" s="1" t="s">
        <v>125</v>
      </c>
      <c r="AS289" s="4">
        <v>112.88</v>
      </c>
      <c r="AT289" s="1">
        <v>288712000</v>
      </c>
      <c r="AU289" s="1" t="s">
        <v>125</v>
      </c>
      <c r="AW289" s="4">
        <v>122.88</v>
      </c>
      <c r="AX289" s="1">
        <v>288712000000</v>
      </c>
      <c r="AY289" s="1" t="s">
        <v>125</v>
      </c>
      <c r="BA289" s="4">
        <v>132.88</v>
      </c>
      <c r="BB289" s="1">
        <v>288712000000000</v>
      </c>
      <c r="BC289" s="1" t="s">
        <v>125</v>
      </c>
      <c r="BE289" s="4">
        <v>142.88</v>
      </c>
      <c r="BF289" s="1">
        <v>2.88712E+17</v>
      </c>
      <c r="BG289" s="1" t="s">
        <v>125</v>
      </c>
    </row>
    <row r="290" spans="1:59" x14ac:dyDescent="0.55000000000000004">
      <c r="A290" s="20">
        <v>2.89</v>
      </c>
      <c r="B290" s="1">
        <v>289</v>
      </c>
      <c r="C290" s="1" t="s">
        <v>131</v>
      </c>
      <c r="E290" s="4">
        <v>12.89</v>
      </c>
      <c r="F290" s="21">
        <v>18.050999999999899</v>
      </c>
      <c r="G290" s="1" t="s">
        <v>129</v>
      </c>
      <c r="I290" s="20">
        <v>22.89</v>
      </c>
      <c r="J290" s="1">
        <v>18.050999999999899</v>
      </c>
      <c r="K290" s="1" t="s">
        <v>134</v>
      </c>
      <c r="M290" s="20">
        <v>32.89</v>
      </c>
      <c r="N290" s="1">
        <v>7.64699999999997</v>
      </c>
      <c r="O290" s="1" t="s">
        <v>135</v>
      </c>
      <c r="Q290" s="20">
        <v>42.89</v>
      </c>
      <c r="R290" s="1">
        <v>2.734</v>
      </c>
      <c r="S290" s="1" t="s">
        <v>137</v>
      </c>
      <c r="U290" s="20">
        <v>52.89</v>
      </c>
      <c r="V290" s="1">
        <v>13.646999999999901</v>
      </c>
      <c r="W290" s="1" t="s">
        <v>137</v>
      </c>
      <c r="Y290" s="20">
        <v>62.89</v>
      </c>
      <c r="Z290" s="1">
        <v>126.815</v>
      </c>
      <c r="AA290" s="1" t="s">
        <v>137</v>
      </c>
      <c r="AC290" s="20">
        <v>72.89</v>
      </c>
      <c r="AD290" s="1">
        <v>3.6009999999999698</v>
      </c>
      <c r="AE290" s="1" t="s">
        <v>125</v>
      </c>
      <c r="AG290" s="20">
        <v>82.89</v>
      </c>
      <c r="AH290" s="1">
        <v>36.01</v>
      </c>
      <c r="AI290" s="1" t="s">
        <v>125</v>
      </c>
      <c r="AK290" s="20">
        <v>92.89</v>
      </c>
      <c r="AL290" s="1">
        <v>360.10000000000201</v>
      </c>
      <c r="AM290" s="1" t="s">
        <v>125</v>
      </c>
      <c r="AO290" s="4">
        <v>102.89</v>
      </c>
      <c r="AP290" s="1">
        <v>289711</v>
      </c>
      <c r="AQ290" s="1" t="s">
        <v>125</v>
      </c>
      <c r="AS290" s="4">
        <v>112.89</v>
      </c>
      <c r="AT290" s="1">
        <v>289711000</v>
      </c>
      <c r="AU290" s="1" t="s">
        <v>125</v>
      </c>
      <c r="AW290" s="4">
        <v>122.89</v>
      </c>
      <c r="AX290" s="1">
        <v>289711000000</v>
      </c>
      <c r="AY290" s="1" t="s">
        <v>125</v>
      </c>
      <c r="BA290" s="4">
        <v>132.88999999999999</v>
      </c>
      <c r="BB290" s="1">
        <v>289711000000000</v>
      </c>
      <c r="BC290" s="1" t="s">
        <v>125</v>
      </c>
      <c r="BE290" s="4">
        <v>142.88999999999999</v>
      </c>
      <c r="BF290" s="1">
        <v>2.89711E+17</v>
      </c>
      <c r="BG290" s="1" t="s">
        <v>125</v>
      </c>
    </row>
    <row r="291" spans="1:59" x14ac:dyDescent="0.55000000000000004">
      <c r="A291" s="20">
        <v>2.9</v>
      </c>
      <c r="B291" s="1">
        <v>290</v>
      </c>
      <c r="C291" s="1" t="s">
        <v>131</v>
      </c>
      <c r="E291" s="4">
        <v>12.9</v>
      </c>
      <c r="F291" s="21">
        <v>18.1099999999999</v>
      </c>
      <c r="G291" s="1" t="s">
        <v>129</v>
      </c>
      <c r="I291" s="20">
        <v>22.9</v>
      </c>
      <c r="J291" s="1">
        <v>18.1099999999999</v>
      </c>
      <c r="K291" s="1" t="s">
        <v>134</v>
      </c>
      <c r="M291" s="20">
        <v>32.9</v>
      </c>
      <c r="N291" s="1">
        <v>7.6699999999999697</v>
      </c>
      <c r="O291" s="1" t="s">
        <v>135</v>
      </c>
      <c r="Q291" s="20">
        <v>42.9</v>
      </c>
      <c r="R291" s="1">
        <v>2.74</v>
      </c>
      <c r="S291" s="1" t="s">
        <v>137</v>
      </c>
      <c r="U291" s="20">
        <v>52.9</v>
      </c>
      <c r="V291" s="1">
        <v>13.6699999999999</v>
      </c>
      <c r="W291" s="1" t="s">
        <v>137</v>
      </c>
      <c r="Y291" s="20">
        <v>62.9</v>
      </c>
      <c r="Z291" s="1">
        <v>127.15</v>
      </c>
      <c r="AA291" s="1" t="s">
        <v>137</v>
      </c>
      <c r="AC291" s="20">
        <v>72.900000000000006</v>
      </c>
      <c r="AD291" s="1">
        <v>3.6099999999999701</v>
      </c>
      <c r="AE291" s="1" t="s">
        <v>125</v>
      </c>
      <c r="AG291" s="20">
        <v>82.9</v>
      </c>
      <c r="AH291" s="1">
        <v>36.1</v>
      </c>
      <c r="AI291" s="1" t="s">
        <v>125</v>
      </c>
      <c r="AK291" s="20">
        <v>92.9</v>
      </c>
      <c r="AL291" s="1">
        <v>361.00000000000199</v>
      </c>
      <c r="AM291" s="1" t="s">
        <v>125</v>
      </c>
      <c r="AO291" s="4">
        <v>102.9</v>
      </c>
      <c r="AP291" s="1">
        <v>290710</v>
      </c>
      <c r="AQ291" s="1" t="s">
        <v>125</v>
      </c>
      <c r="AS291" s="4">
        <v>112.9</v>
      </c>
      <c r="AT291" s="1">
        <v>290710000</v>
      </c>
      <c r="AU291" s="1" t="s">
        <v>125</v>
      </c>
      <c r="AW291" s="4">
        <v>122.9</v>
      </c>
      <c r="AX291" s="1">
        <v>290710000000</v>
      </c>
      <c r="AY291" s="1" t="s">
        <v>125</v>
      </c>
      <c r="BA291" s="4">
        <v>132.9</v>
      </c>
      <c r="BB291" s="1">
        <v>290710000000000</v>
      </c>
      <c r="BC291" s="1" t="s">
        <v>125</v>
      </c>
      <c r="BE291" s="4">
        <v>142.9</v>
      </c>
      <c r="BF291" s="1">
        <v>2.9071E+17</v>
      </c>
      <c r="BG291" s="1" t="s">
        <v>125</v>
      </c>
    </row>
    <row r="292" spans="1:59" x14ac:dyDescent="0.55000000000000004">
      <c r="A292" s="20">
        <v>2.91</v>
      </c>
      <c r="B292" s="1">
        <v>291</v>
      </c>
      <c r="C292" s="1" t="s">
        <v>131</v>
      </c>
      <c r="E292" s="4">
        <v>12.91</v>
      </c>
      <c r="F292" s="21">
        <v>18.168999999999901</v>
      </c>
      <c r="G292" s="1" t="s">
        <v>129</v>
      </c>
      <c r="I292" s="20">
        <v>22.91</v>
      </c>
      <c r="J292" s="1">
        <v>18.168999999999901</v>
      </c>
      <c r="K292" s="1" t="s">
        <v>134</v>
      </c>
      <c r="M292" s="20">
        <v>32.909999999999997</v>
      </c>
      <c r="N292" s="1">
        <v>7.6929999999999703</v>
      </c>
      <c r="O292" s="1" t="s">
        <v>135</v>
      </c>
      <c r="Q292" s="20">
        <v>42.91</v>
      </c>
      <c r="R292" s="1">
        <v>2.746</v>
      </c>
      <c r="S292" s="1" t="s">
        <v>137</v>
      </c>
      <c r="U292" s="20">
        <v>52.91</v>
      </c>
      <c r="V292" s="1">
        <v>13.6929999999999</v>
      </c>
      <c r="W292" s="1" t="s">
        <v>137</v>
      </c>
      <c r="Y292" s="20">
        <v>62.91</v>
      </c>
      <c r="Z292" s="1">
        <v>127.485</v>
      </c>
      <c r="AA292" s="1" t="s">
        <v>137</v>
      </c>
      <c r="AC292" s="20">
        <v>72.91</v>
      </c>
      <c r="AD292" s="1">
        <v>3.61899999999997</v>
      </c>
      <c r="AE292" s="1" t="s">
        <v>125</v>
      </c>
      <c r="AG292" s="20">
        <v>82.91</v>
      </c>
      <c r="AH292" s="1">
        <v>36.19</v>
      </c>
      <c r="AI292" s="1" t="s">
        <v>125</v>
      </c>
      <c r="AK292" s="20">
        <v>92.91</v>
      </c>
      <c r="AL292" s="1">
        <v>361.90000000000202</v>
      </c>
      <c r="AM292" s="1" t="s">
        <v>125</v>
      </c>
      <c r="AO292" s="4">
        <v>102.91</v>
      </c>
      <c r="AP292" s="1">
        <v>291709</v>
      </c>
      <c r="AQ292" s="1" t="s">
        <v>125</v>
      </c>
      <c r="AS292" s="4">
        <v>112.91</v>
      </c>
      <c r="AT292" s="1">
        <v>291709000</v>
      </c>
      <c r="AU292" s="1" t="s">
        <v>125</v>
      </c>
      <c r="AW292" s="4">
        <v>122.91</v>
      </c>
      <c r="AX292" s="1">
        <v>291709000000</v>
      </c>
      <c r="AY292" s="1" t="s">
        <v>125</v>
      </c>
      <c r="BA292" s="4">
        <v>132.91</v>
      </c>
      <c r="BB292" s="1">
        <v>291709000000000</v>
      </c>
      <c r="BC292" s="1" t="s">
        <v>125</v>
      </c>
      <c r="BE292" s="4">
        <v>142.91</v>
      </c>
      <c r="BF292" s="1">
        <v>2.91709E+17</v>
      </c>
      <c r="BG292" s="1" t="s">
        <v>125</v>
      </c>
    </row>
    <row r="293" spans="1:59" x14ac:dyDescent="0.55000000000000004">
      <c r="A293" s="20">
        <v>2.92</v>
      </c>
      <c r="B293" s="1">
        <v>292</v>
      </c>
      <c r="C293" s="1" t="s">
        <v>131</v>
      </c>
      <c r="E293" s="4">
        <v>12.92</v>
      </c>
      <c r="F293" s="21">
        <v>18.227999999999899</v>
      </c>
      <c r="G293" s="1" t="s">
        <v>129</v>
      </c>
      <c r="I293" s="20">
        <v>22.92</v>
      </c>
      <c r="J293" s="1">
        <v>18.227999999999899</v>
      </c>
      <c r="K293" s="1" t="s">
        <v>134</v>
      </c>
      <c r="M293" s="20">
        <v>32.92</v>
      </c>
      <c r="N293" s="1">
        <v>7.71599999999997</v>
      </c>
      <c r="O293" s="1" t="s">
        <v>135</v>
      </c>
      <c r="Q293" s="20">
        <v>42.92</v>
      </c>
      <c r="R293" s="1">
        <v>2.7519999999999998</v>
      </c>
      <c r="S293" s="1" t="s">
        <v>137</v>
      </c>
      <c r="U293" s="20">
        <v>52.92</v>
      </c>
      <c r="V293" s="1">
        <v>13.7159999999999</v>
      </c>
      <c r="W293" s="1" t="s">
        <v>137</v>
      </c>
      <c r="Y293" s="20">
        <v>62.92</v>
      </c>
      <c r="Z293" s="1">
        <v>127.82</v>
      </c>
      <c r="AA293" s="1" t="s">
        <v>137</v>
      </c>
      <c r="AC293" s="20">
        <v>72.92</v>
      </c>
      <c r="AD293" s="1">
        <v>3.6279999999999699</v>
      </c>
      <c r="AE293" s="1" t="s">
        <v>125</v>
      </c>
      <c r="AG293" s="20">
        <v>82.92</v>
      </c>
      <c r="AH293" s="1">
        <v>36.28</v>
      </c>
      <c r="AI293" s="1" t="s">
        <v>125</v>
      </c>
      <c r="AK293" s="20">
        <v>92.92</v>
      </c>
      <c r="AL293" s="1">
        <v>362.800000000002</v>
      </c>
      <c r="AM293" s="1" t="s">
        <v>125</v>
      </c>
      <c r="AO293" s="4">
        <v>102.92</v>
      </c>
      <c r="AP293" s="1">
        <v>292708</v>
      </c>
      <c r="AQ293" s="1" t="s">
        <v>125</v>
      </c>
      <c r="AS293" s="4">
        <v>112.92</v>
      </c>
      <c r="AT293" s="1">
        <v>292708000</v>
      </c>
      <c r="AU293" s="1" t="s">
        <v>125</v>
      </c>
      <c r="AW293" s="4">
        <v>122.92</v>
      </c>
      <c r="AX293" s="1">
        <v>292708000000</v>
      </c>
      <c r="AY293" s="1" t="s">
        <v>125</v>
      </c>
      <c r="BA293" s="4">
        <v>132.91999999999999</v>
      </c>
      <c r="BB293" s="1">
        <v>292708000000000</v>
      </c>
      <c r="BC293" s="1" t="s">
        <v>125</v>
      </c>
      <c r="BE293" s="4">
        <v>142.91999999999999</v>
      </c>
      <c r="BF293" s="1">
        <v>2.92708E+17</v>
      </c>
      <c r="BG293" s="1" t="s">
        <v>125</v>
      </c>
    </row>
    <row r="294" spans="1:59" x14ac:dyDescent="0.55000000000000004">
      <c r="A294" s="20">
        <v>2.93</v>
      </c>
      <c r="B294" s="1">
        <v>293</v>
      </c>
      <c r="C294" s="1" t="s">
        <v>131</v>
      </c>
      <c r="E294" s="4">
        <v>12.93</v>
      </c>
      <c r="F294" s="21">
        <v>18.2869999999999</v>
      </c>
      <c r="G294" s="1" t="s">
        <v>129</v>
      </c>
      <c r="I294" s="20">
        <v>22.93</v>
      </c>
      <c r="J294" s="1">
        <v>18.2869999999999</v>
      </c>
      <c r="K294" s="1" t="s">
        <v>134</v>
      </c>
      <c r="M294" s="20">
        <v>32.93</v>
      </c>
      <c r="N294" s="1">
        <v>7.7389999999999697</v>
      </c>
      <c r="O294" s="1" t="s">
        <v>135</v>
      </c>
      <c r="Q294" s="20">
        <v>42.93</v>
      </c>
      <c r="R294" s="1">
        <v>2.758</v>
      </c>
      <c r="S294" s="1" t="s">
        <v>137</v>
      </c>
      <c r="U294" s="20">
        <v>52.93</v>
      </c>
      <c r="V294" s="1">
        <v>13.7389999999999</v>
      </c>
      <c r="W294" s="1" t="s">
        <v>137</v>
      </c>
      <c r="Y294" s="20">
        <v>62.93</v>
      </c>
      <c r="Z294" s="1">
        <v>128.155</v>
      </c>
      <c r="AA294" s="1" t="s">
        <v>137</v>
      </c>
      <c r="AC294" s="20">
        <v>72.930000000000007</v>
      </c>
      <c r="AD294" s="1">
        <v>3.6369999999999698</v>
      </c>
      <c r="AE294" s="1" t="s">
        <v>125</v>
      </c>
      <c r="AG294" s="20">
        <v>82.93</v>
      </c>
      <c r="AH294" s="1">
        <v>36.369999999999997</v>
      </c>
      <c r="AI294" s="1" t="s">
        <v>125</v>
      </c>
      <c r="AK294" s="20">
        <v>92.93</v>
      </c>
      <c r="AL294" s="1">
        <v>363.70000000000198</v>
      </c>
      <c r="AM294" s="1" t="s">
        <v>125</v>
      </c>
      <c r="AO294" s="4">
        <v>102.93</v>
      </c>
      <c r="AP294" s="1">
        <v>293707</v>
      </c>
      <c r="AQ294" s="1" t="s">
        <v>125</v>
      </c>
      <c r="AS294" s="4">
        <v>112.93</v>
      </c>
      <c r="AT294" s="1">
        <v>293707000</v>
      </c>
      <c r="AU294" s="1" t="s">
        <v>125</v>
      </c>
      <c r="AW294" s="4">
        <v>122.93</v>
      </c>
      <c r="AX294" s="1">
        <v>293707000000</v>
      </c>
      <c r="AY294" s="1" t="s">
        <v>125</v>
      </c>
      <c r="BA294" s="4">
        <v>132.93</v>
      </c>
      <c r="BB294" s="1">
        <v>293707000000000</v>
      </c>
      <c r="BC294" s="1" t="s">
        <v>125</v>
      </c>
      <c r="BE294" s="4">
        <v>142.93</v>
      </c>
      <c r="BF294" s="1">
        <v>2.93707E+17</v>
      </c>
      <c r="BG294" s="1" t="s">
        <v>125</v>
      </c>
    </row>
    <row r="295" spans="1:59" x14ac:dyDescent="0.55000000000000004">
      <c r="A295" s="20">
        <v>2.94</v>
      </c>
      <c r="B295" s="1">
        <v>294</v>
      </c>
      <c r="C295" s="1" t="s">
        <v>131</v>
      </c>
      <c r="E295" s="4">
        <v>12.94</v>
      </c>
      <c r="F295" s="21">
        <v>18.345999999999901</v>
      </c>
      <c r="G295" s="1" t="s">
        <v>129</v>
      </c>
      <c r="I295" s="20">
        <v>22.94</v>
      </c>
      <c r="J295" s="1">
        <v>18.345999999999901</v>
      </c>
      <c r="K295" s="1" t="s">
        <v>134</v>
      </c>
      <c r="M295" s="20">
        <v>32.94</v>
      </c>
      <c r="N295" s="1">
        <v>7.7619999999999703</v>
      </c>
      <c r="O295" s="1" t="s">
        <v>135</v>
      </c>
      <c r="Q295" s="20">
        <v>42.94</v>
      </c>
      <c r="R295" s="1">
        <v>2.7639999999999998</v>
      </c>
      <c r="S295" s="1" t="s">
        <v>137</v>
      </c>
      <c r="U295" s="20">
        <v>52.94</v>
      </c>
      <c r="V295" s="1">
        <v>13.761999999999899</v>
      </c>
      <c r="W295" s="1" t="s">
        <v>137</v>
      </c>
      <c r="Y295" s="20">
        <v>62.94</v>
      </c>
      <c r="Z295" s="1">
        <v>128.49</v>
      </c>
      <c r="AA295" s="1" t="s">
        <v>137</v>
      </c>
      <c r="AC295" s="20">
        <v>72.94</v>
      </c>
      <c r="AD295" s="1">
        <v>3.6459999999999702</v>
      </c>
      <c r="AE295" s="1" t="s">
        <v>125</v>
      </c>
      <c r="AG295" s="20">
        <v>82.94</v>
      </c>
      <c r="AH295" s="1">
        <v>36.46</v>
      </c>
      <c r="AI295" s="1" t="s">
        <v>125</v>
      </c>
      <c r="AK295" s="20">
        <v>92.94</v>
      </c>
      <c r="AL295" s="1">
        <v>364.60000000000201</v>
      </c>
      <c r="AM295" s="1" t="s">
        <v>125</v>
      </c>
      <c r="AO295" s="4">
        <v>102.94</v>
      </c>
      <c r="AP295" s="1">
        <v>294706</v>
      </c>
      <c r="AQ295" s="1" t="s">
        <v>125</v>
      </c>
      <c r="AS295" s="4">
        <v>112.94</v>
      </c>
      <c r="AT295" s="1">
        <v>294706000</v>
      </c>
      <c r="AU295" s="1" t="s">
        <v>125</v>
      </c>
      <c r="AW295" s="4">
        <v>122.94</v>
      </c>
      <c r="AX295" s="1">
        <v>294706000000</v>
      </c>
      <c r="AY295" s="1" t="s">
        <v>125</v>
      </c>
      <c r="BA295" s="4">
        <v>132.94</v>
      </c>
      <c r="BB295" s="1">
        <v>294706000000000</v>
      </c>
      <c r="BC295" s="1" t="s">
        <v>125</v>
      </c>
      <c r="BE295" s="4">
        <v>142.94</v>
      </c>
      <c r="BF295" s="1">
        <v>2.94706E+17</v>
      </c>
      <c r="BG295" s="1" t="s">
        <v>125</v>
      </c>
    </row>
    <row r="296" spans="1:59" x14ac:dyDescent="0.55000000000000004">
      <c r="A296" s="20">
        <v>2.95</v>
      </c>
      <c r="B296" s="1">
        <v>295</v>
      </c>
      <c r="C296" s="1" t="s">
        <v>131</v>
      </c>
      <c r="E296" s="4">
        <v>12.95</v>
      </c>
      <c r="F296" s="21">
        <v>18.404999999999902</v>
      </c>
      <c r="G296" s="1" t="s">
        <v>129</v>
      </c>
      <c r="I296" s="20">
        <v>22.95</v>
      </c>
      <c r="J296" s="1">
        <v>18.404999999999902</v>
      </c>
      <c r="K296" s="1" t="s">
        <v>134</v>
      </c>
      <c r="M296" s="20">
        <v>32.950000000000003</v>
      </c>
      <c r="N296" s="1">
        <v>7.7849999999999699</v>
      </c>
      <c r="O296" s="1" t="s">
        <v>135</v>
      </c>
      <c r="Q296" s="20">
        <v>42.95</v>
      </c>
      <c r="R296" s="1">
        <v>2.77</v>
      </c>
      <c r="S296" s="1" t="s">
        <v>137</v>
      </c>
      <c r="U296" s="20">
        <v>52.95</v>
      </c>
      <c r="V296" s="1">
        <v>13.784999999999901</v>
      </c>
      <c r="W296" s="1" t="s">
        <v>137</v>
      </c>
      <c r="Y296" s="20">
        <v>62.95</v>
      </c>
      <c r="Z296" s="1">
        <v>128.82499999999999</v>
      </c>
      <c r="AA296" s="1" t="s">
        <v>137</v>
      </c>
      <c r="AC296" s="20">
        <v>72.95</v>
      </c>
      <c r="AD296" s="1">
        <v>3.6549999999999701</v>
      </c>
      <c r="AE296" s="1" t="s">
        <v>125</v>
      </c>
      <c r="AG296" s="20">
        <v>82.95</v>
      </c>
      <c r="AH296" s="1">
        <v>36.549999999999997</v>
      </c>
      <c r="AI296" s="1" t="s">
        <v>125</v>
      </c>
      <c r="AK296" s="20">
        <v>92.95</v>
      </c>
      <c r="AL296" s="1">
        <v>365.50000000000199</v>
      </c>
      <c r="AM296" s="1" t="s">
        <v>125</v>
      </c>
      <c r="AO296" s="4">
        <v>102.95</v>
      </c>
      <c r="AP296" s="1">
        <v>295705</v>
      </c>
      <c r="AQ296" s="1" t="s">
        <v>125</v>
      </c>
      <c r="AS296" s="4">
        <v>112.95</v>
      </c>
      <c r="AT296" s="1">
        <v>295705000</v>
      </c>
      <c r="AU296" s="1" t="s">
        <v>125</v>
      </c>
      <c r="AW296" s="4">
        <v>122.95</v>
      </c>
      <c r="AX296" s="1">
        <v>295705000000</v>
      </c>
      <c r="AY296" s="1" t="s">
        <v>125</v>
      </c>
      <c r="BA296" s="4">
        <v>132.94999999999999</v>
      </c>
      <c r="BB296" s="1">
        <v>295705000000000</v>
      </c>
      <c r="BC296" s="1" t="s">
        <v>125</v>
      </c>
      <c r="BE296" s="4">
        <v>142.94999999999999</v>
      </c>
      <c r="BF296" s="1">
        <v>2.95705E+17</v>
      </c>
      <c r="BG296" s="1" t="s">
        <v>125</v>
      </c>
    </row>
    <row r="297" spans="1:59" x14ac:dyDescent="0.55000000000000004">
      <c r="A297" s="20">
        <v>2.96</v>
      </c>
      <c r="B297" s="1">
        <v>296</v>
      </c>
      <c r="C297" s="1" t="s">
        <v>131</v>
      </c>
      <c r="E297" s="4">
        <v>12.96</v>
      </c>
      <c r="F297" s="21">
        <v>18.463999999999899</v>
      </c>
      <c r="G297" s="1" t="s">
        <v>129</v>
      </c>
      <c r="I297" s="20">
        <v>22.96</v>
      </c>
      <c r="J297" s="1">
        <v>18.463999999999899</v>
      </c>
      <c r="K297" s="1" t="s">
        <v>134</v>
      </c>
      <c r="M297" s="20">
        <v>32.96</v>
      </c>
      <c r="N297" s="1">
        <v>7.8079999999999696</v>
      </c>
      <c r="O297" s="1" t="s">
        <v>135</v>
      </c>
      <c r="Q297" s="20">
        <v>42.96</v>
      </c>
      <c r="R297" s="1">
        <v>2.7759999999999998</v>
      </c>
      <c r="S297" s="1" t="s">
        <v>137</v>
      </c>
      <c r="U297" s="20">
        <v>52.96</v>
      </c>
      <c r="V297" s="1">
        <v>13.8079999999999</v>
      </c>
      <c r="W297" s="1" t="s">
        <v>137</v>
      </c>
      <c r="Y297" s="20">
        <v>62.96</v>
      </c>
      <c r="Z297" s="1">
        <v>129.16</v>
      </c>
      <c r="AA297" s="1" t="s">
        <v>137</v>
      </c>
      <c r="AC297" s="20">
        <v>72.959999999999994</v>
      </c>
      <c r="AD297" s="1">
        <v>3.6639999999999699</v>
      </c>
      <c r="AE297" s="1" t="s">
        <v>125</v>
      </c>
      <c r="AG297" s="20">
        <v>82.96</v>
      </c>
      <c r="AH297" s="1">
        <v>36.64</v>
      </c>
      <c r="AI297" s="1" t="s">
        <v>125</v>
      </c>
      <c r="AK297" s="20">
        <v>92.96</v>
      </c>
      <c r="AL297" s="1">
        <v>366.40000000000202</v>
      </c>
      <c r="AM297" s="1" t="s">
        <v>125</v>
      </c>
      <c r="AO297" s="4">
        <v>102.96</v>
      </c>
      <c r="AP297" s="1">
        <v>296704</v>
      </c>
      <c r="AQ297" s="1" t="s">
        <v>125</v>
      </c>
      <c r="AS297" s="4">
        <v>112.96</v>
      </c>
      <c r="AT297" s="1">
        <v>296704000</v>
      </c>
      <c r="AU297" s="1" t="s">
        <v>125</v>
      </c>
      <c r="AW297" s="4">
        <v>122.96</v>
      </c>
      <c r="AX297" s="1">
        <v>296704000000</v>
      </c>
      <c r="AY297" s="1" t="s">
        <v>125</v>
      </c>
      <c r="BA297" s="4">
        <v>132.96</v>
      </c>
      <c r="BB297" s="1">
        <v>296704000000000</v>
      </c>
      <c r="BC297" s="1" t="s">
        <v>125</v>
      </c>
      <c r="BE297" s="4">
        <v>142.96</v>
      </c>
      <c r="BF297" s="1">
        <v>2.96704E+17</v>
      </c>
      <c r="BG297" s="1" t="s">
        <v>125</v>
      </c>
    </row>
    <row r="298" spans="1:59" x14ac:dyDescent="0.55000000000000004">
      <c r="A298" s="20">
        <v>2.97</v>
      </c>
      <c r="B298" s="1">
        <v>297</v>
      </c>
      <c r="C298" s="1" t="s">
        <v>131</v>
      </c>
      <c r="E298" s="4">
        <v>12.97</v>
      </c>
      <c r="F298" s="21">
        <v>18.5229999999999</v>
      </c>
      <c r="G298" s="1" t="s">
        <v>129</v>
      </c>
      <c r="I298" s="20">
        <v>22.97</v>
      </c>
      <c r="J298" s="1">
        <v>18.5229999999999</v>
      </c>
      <c r="K298" s="1" t="s">
        <v>134</v>
      </c>
      <c r="M298" s="20">
        <v>32.97</v>
      </c>
      <c r="N298" s="1">
        <v>7.8309999999999702</v>
      </c>
      <c r="O298" s="1" t="s">
        <v>135</v>
      </c>
      <c r="Q298" s="20">
        <v>42.97</v>
      </c>
      <c r="R298" s="1">
        <v>2.782</v>
      </c>
      <c r="S298" s="1" t="s">
        <v>137</v>
      </c>
      <c r="U298" s="20">
        <v>52.97</v>
      </c>
      <c r="V298" s="1">
        <v>13.8309999999999</v>
      </c>
      <c r="W298" s="1" t="s">
        <v>137</v>
      </c>
      <c r="Y298" s="20">
        <v>62.97</v>
      </c>
      <c r="Z298" s="1">
        <v>129.495</v>
      </c>
      <c r="AA298" s="1" t="s">
        <v>137</v>
      </c>
      <c r="AC298" s="20">
        <v>72.97</v>
      </c>
      <c r="AD298" s="1">
        <v>3.6729999999999698</v>
      </c>
      <c r="AE298" s="1" t="s">
        <v>125</v>
      </c>
      <c r="AG298" s="20">
        <v>82.97</v>
      </c>
      <c r="AH298" s="1">
        <v>36.729999999999997</v>
      </c>
      <c r="AI298" s="1" t="s">
        <v>125</v>
      </c>
      <c r="AK298" s="20">
        <v>92.97</v>
      </c>
      <c r="AL298" s="1">
        <v>367.300000000002</v>
      </c>
      <c r="AM298" s="1" t="s">
        <v>125</v>
      </c>
      <c r="AO298" s="4">
        <v>102.97</v>
      </c>
      <c r="AP298" s="1">
        <v>297703</v>
      </c>
      <c r="AQ298" s="1" t="s">
        <v>125</v>
      </c>
      <c r="AS298" s="4">
        <v>112.97</v>
      </c>
      <c r="AT298" s="1">
        <v>297703000</v>
      </c>
      <c r="AU298" s="1" t="s">
        <v>125</v>
      </c>
      <c r="AW298" s="4">
        <v>122.97</v>
      </c>
      <c r="AX298" s="1">
        <v>297703000000</v>
      </c>
      <c r="AY298" s="1" t="s">
        <v>125</v>
      </c>
      <c r="BA298" s="4">
        <v>132.97</v>
      </c>
      <c r="BB298" s="1">
        <v>297703000000000</v>
      </c>
      <c r="BC298" s="1" t="s">
        <v>125</v>
      </c>
      <c r="BE298" s="4">
        <v>142.97</v>
      </c>
      <c r="BF298" s="1">
        <v>2.97703E+17</v>
      </c>
      <c r="BG298" s="1" t="s">
        <v>125</v>
      </c>
    </row>
    <row r="299" spans="1:59" x14ac:dyDescent="0.55000000000000004">
      <c r="A299" s="20">
        <v>2.98</v>
      </c>
      <c r="B299" s="1">
        <v>298</v>
      </c>
      <c r="C299" s="1" t="s">
        <v>131</v>
      </c>
      <c r="E299" s="4">
        <v>12.98</v>
      </c>
      <c r="F299" s="21">
        <v>18.581999999999901</v>
      </c>
      <c r="G299" s="1" t="s">
        <v>129</v>
      </c>
      <c r="I299" s="20">
        <v>22.98</v>
      </c>
      <c r="J299" s="1">
        <v>18.581999999999901</v>
      </c>
      <c r="K299" s="1" t="s">
        <v>134</v>
      </c>
      <c r="M299" s="20">
        <v>32.979999999999997</v>
      </c>
      <c r="N299" s="1">
        <v>7.8539999999999699</v>
      </c>
      <c r="O299" s="1" t="s">
        <v>135</v>
      </c>
      <c r="Q299" s="20">
        <v>42.98</v>
      </c>
      <c r="R299" s="1">
        <v>2.7879999999999998</v>
      </c>
      <c r="S299" s="1" t="s">
        <v>137</v>
      </c>
      <c r="U299" s="20">
        <v>52.98</v>
      </c>
      <c r="V299" s="1">
        <v>13.8539999999999</v>
      </c>
      <c r="W299" s="1" t="s">
        <v>137</v>
      </c>
      <c r="Y299" s="20">
        <v>62.98</v>
      </c>
      <c r="Z299" s="1">
        <v>129.83000000000001</v>
      </c>
      <c r="AA299" s="1" t="s">
        <v>137</v>
      </c>
      <c r="AC299" s="20">
        <v>72.98</v>
      </c>
      <c r="AD299" s="1">
        <v>3.6819999999999702</v>
      </c>
      <c r="AE299" s="1" t="s">
        <v>125</v>
      </c>
      <c r="AG299" s="20">
        <v>82.98</v>
      </c>
      <c r="AH299" s="1">
        <v>36.82</v>
      </c>
      <c r="AI299" s="1" t="s">
        <v>125</v>
      </c>
      <c r="AK299" s="20">
        <v>92.98</v>
      </c>
      <c r="AL299" s="1">
        <v>368.20000000000198</v>
      </c>
      <c r="AM299" s="1" t="s">
        <v>125</v>
      </c>
      <c r="AO299" s="4">
        <v>102.98</v>
      </c>
      <c r="AP299" s="1">
        <v>298702</v>
      </c>
      <c r="AQ299" s="1" t="s">
        <v>125</v>
      </c>
      <c r="AS299" s="4">
        <v>112.98</v>
      </c>
      <c r="AT299" s="1">
        <v>298702000</v>
      </c>
      <c r="AU299" s="1" t="s">
        <v>125</v>
      </c>
      <c r="AW299" s="4">
        <v>122.98</v>
      </c>
      <c r="AX299" s="1">
        <v>298702000000</v>
      </c>
      <c r="AY299" s="1" t="s">
        <v>125</v>
      </c>
      <c r="BA299" s="4">
        <v>132.97999999999999</v>
      </c>
      <c r="BB299" s="1">
        <v>298702000000000</v>
      </c>
      <c r="BC299" s="1" t="s">
        <v>125</v>
      </c>
      <c r="BE299" s="4">
        <v>142.97999999999999</v>
      </c>
      <c r="BF299" s="1">
        <v>2.98702E+17</v>
      </c>
      <c r="BG299" s="1" t="s">
        <v>125</v>
      </c>
    </row>
    <row r="300" spans="1:59" x14ac:dyDescent="0.55000000000000004">
      <c r="A300" s="20">
        <v>2.99</v>
      </c>
      <c r="B300" s="1">
        <v>299</v>
      </c>
      <c r="C300" s="1" t="s">
        <v>131</v>
      </c>
      <c r="E300" s="4">
        <v>12.99</v>
      </c>
      <c r="F300" s="21">
        <v>18.640999999999899</v>
      </c>
      <c r="G300" s="1" t="s">
        <v>129</v>
      </c>
      <c r="I300" s="20">
        <v>22.99</v>
      </c>
      <c r="J300" s="1">
        <v>18.640999999999899</v>
      </c>
      <c r="K300" s="1" t="s">
        <v>134</v>
      </c>
      <c r="M300" s="20">
        <v>32.99</v>
      </c>
      <c r="N300" s="1">
        <v>7.8769999999999696</v>
      </c>
      <c r="O300" s="1" t="s">
        <v>135</v>
      </c>
      <c r="Q300" s="20">
        <v>42.99</v>
      </c>
      <c r="R300" s="1">
        <v>2.794</v>
      </c>
      <c r="S300" s="1" t="s">
        <v>137</v>
      </c>
      <c r="U300" s="20">
        <v>52.99</v>
      </c>
      <c r="V300" s="1">
        <v>13.876999999999899</v>
      </c>
      <c r="W300" s="1" t="s">
        <v>137</v>
      </c>
      <c r="Y300" s="20">
        <v>62.99</v>
      </c>
      <c r="Z300" s="1">
        <v>130.16499999999999</v>
      </c>
      <c r="AA300" s="1" t="s">
        <v>137</v>
      </c>
      <c r="AC300" s="20">
        <v>72.989999999999995</v>
      </c>
      <c r="AD300" s="1">
        <v>3.6909999999999701</v>
      </c>
      <c r="AE300" s="1" t="s">
        <v>125</v>
      </c>
      <c r="AG300" s="20">
        <v>82.99</v>
      </c>
      <c r="AH300" s="1">
        <v>36.909999999999997</v>
      </c>
      <c r="AI300" s="1" t="s">
        <v>125</v>
      </c>
      <c r="AK300" s="20">
        <v>92.99</v>
      </c>
      <c r="AL300" s="1">
        <v>369.10000000000201</v>
      </c>
      <c r="AM300" s="1" t="s">
        <v>125</v>
      </c>
      <c r="AO300" s="4">
        <v>102.99</v>
      </c>
      <c r="AP300" s="1">
        <v>299701</v>
      </c>
      <c r="AQ300" s="1" t="s">
        <v>125</v>
      </c>
      <c r="AS300" s="4">
        <v>112.99</v>
      </c>
      <c r="AT300" s="1">
        <v>299701000</v>
      </c>
      <c r="AU300" s="1" t="s">
        <v>125</v>
      </c>
      <c r="AW300" s="4">
        <v>122.99</v>
      </c>
      <c r="AX300" s="1">
        <v>299701000000</v>
      </c>
      <c r="AY300" s="1" t="s">
        <v>125</v>
      </c>
      <c r="BA300" s="4">
        <v>132.99</v>
      </c>
      <c r="BB300" s="1">
        <v>299701000000000</v>
      </c>
      <c r="BC300" s="1" t="s">
        <v>125</v>
      </c>
      <c r="BE300" s="4">
        <v>142.99</v>
      </c>
      <c r="BF300" s="1">
        <v>2.99701E+17</v>
      </c>
      <c r="BG300" s="1" t="s">
        <v>125</v>
      </c>
    </row>
    <row r="301" spans="1:59" x14ac:dyDescent="0.55000000000000004">
      <c r="A301" s="20">
        <v>3</v>
      </c>
      <c r="B301" s="1">
        <v>300</v>
      </c>
      <c r="C301" s="1" t="s">
        <v>131</v>
      </c>
      <c r="E301" s="4">
        <v>13</v>
      </c>
      <c r="F301" s="21">
        <v>18.6999999999999</v>
      </c>
      <c r="G301" s="1" t="s">
        <v>129</v>
      </c>
      <c r="I301" s="20">
        <v>23</v>
      </c>
      <c r="J301" s="1">
        <v>18.6999999999999</v>
      </c>
      <c r="K301" s="1" t="s">
        <v>134</v>
      </c>
      <c r="M301" s="20">
        <v>33</v>
      </c>
      <c r="N301" s="1">
        <v>7.8999999999999702</v>
      </c>
      <c r="O301" s="1" t="s">
        <v>135</v>
      </c>
      <c r="Q301" s="20">
        <v>43</v>
      </c>
      <c r="R301" s="1">
        <v>2.8</v>
      </c>
      <c r="S301" s="1" t="s">
        <v>137</v>
      </c>
      <c r="U301" s="20">
        <v>53</v>
      </c>
      <c r="V301" s="1">
        <v>13.899999999999901</v>
      </c>
      <c r="W301" s="1" t="s">
        <v>137</v>
      </c>
      <c r="Y301" s="20">
        <v>63</v>
      </c>
      <c r="Z301" s="1">
        <v>130.5</v>
      </c>
      <c r="AA301" s="1" t="s">
        <v>137</v>
      </c>
      <c r="AC301" s="20">
        <v>73</v>
      </c>
      <c r="AD301" s="1">
        <v>3.69999999999997</v>
      </c>
      <c r="AE301" s="1" t="s">
        <v>125</v>
      </c>
      <c r="AG301" s="20">
        <v>83</v>
      </c>
      <c r="AH301" s="1">
        <v>37</v>
      </c>
      <c r="AI301" s="1" t="s">
        <v>125</v>
      </c>
      <c r="AK301" s="20">
        <v>93</v>
      </c>
      <c r="AL301" s="1">
        <v>370.00000000000199</v>
      </c>
      <c r="AM301" s="1" t="s">
        <v>125</v>
      </c>
      <c r="AO301" s="4">
        <v>103</v>
      </c>
      <c r="AP301" s="1">
        <v>300700</v>
      </c>
      <c r="AQ301" s="1" t="s">
        <v>125</v>
      </c>
      <c r="AS301" s="4">
        <v>113</v>
      </c>
      <c r="AT301" s="1">
        <v>300700000</v>
      </c>
      <c r="AU301" s="1" t="s">
        <v>125</v>
      </c>
      <c r="AW301" s="4">
        <v>123</v>
      </c>
      <c r="AX301" s="1">
        <v>300700000000</v>
      </c>
      <c r="AY301" s="1" t="s">
        <v>125</v>
      </c>
      <c r="BA301" s="4">
        <v>133</v>
      </c>
      <c r="BB301" s="1">
        <v>300700000000000</v>
      </c>
      <c r="BC301" s="1" t="s">
        <v>125</v>
      </c>
      <c r="BE301" s="4">
        <v>143</v>
      </c>
      <c r="BF301" s="1">
        <v>3.007E+17</v>
      </c>
      <c r="BG301" s="1" t="s">
        <v>125</v>
      </c>
    </row>
    <row r="302" spans="1:59" x14ac:dyDescent="0.55000000000000004">
      <c r="A302" s="20">
        <v>3.01</v>
      </c>
      <c r="B302" s="1">
        <v>301</v>
      </c>
      <c r="C302" s="1" t="s">
        <v>131</v>
      </c>
      <c r="E302" s="4">
        <v>13.01</v>
      </c>
      <c r="F302" s="21">
        <v>18.758999999999901</v>
      </c>
      <c r="G302" s="1" t="s">
        <v>129</v>
      </c>
      <c r="I302" s="20">
        <v>23.01</v>
      </c>
      <c r="J302" s="1">
        <v>18.758999999999901</v>
      </c>
      <c r="K302" s="1" t="s">
        <v>134</v>
      </c>
      <c r="M302" s="20">
        <v>33.01</v>
      </c>
      <c r="N302" s="1">
        <v>7.9229999999999698</v>
      </c>
      <c r="O302" s="1" t="s">
        <v>135</v>
      </c>
      <c r="Q302" s="20">
        <v>43.01</v>
      </c>
      <c r="R302" s="1">
        <v>2.806</v>
      </c>
      <c r="S302" s="1" t="s">
        <v>137</v>
      </c>
      <c r="U302" s="20">
        <v>53.01</v>
      </c>
      <c r="V302" s="1">
        <v>13.922999999999901</v>
      </c>
      <c r="W302" s="1" t="s">
        <v>137</v>
      </c>
      <c r="Y302" s="20">
        <v>63.01</v>
      </c>
      <c r="Z302" s="1">
        <v>130.83500000000001</v>
      </c>
      <c r="AA302" s="1" t="s">
        <v>137</v>
      </c>
      <c r="AC302" s="20">
        <v>73.010000000000005</v>
      </c>
      <c r="AD302" s="1">
        <v>3.7089999999999699</v>
      </c>
      <c r="AE302" s="1" t="s">
        <v>125</v>
      </c>
      <c r="AG302" s="20">
        <v>83.01</v>
      </c>
      <c r="AH302" s="1">
        <v>37.090000000000003</v>
      </c>
      <c r="AI302" s="1" t="s">
        <v>125</v>
      </c>
      <c r="AK302" s="20">
        <v>93.01</v>
      </c>
      <c r="AL302" s="1">
        <v>370.90000000000202</v>
      </c>
      <c r="AM302" s="1" t="s">
        <v>125</v>
      </c>
      <c r="AO302" s="4">
        <v>103.01</v>
      </c>
      <c r="AP302" s="1">
        <v>301699</v>
      </c>
      <c r="AQ302" s="1" t="s">
        <v>125</v>
      </c>
      <c r="AS302" s="4">
        <v>113.01</v>
      </c>
      <c r="AT302" s="1">
        <v>301699000</v>
      </c>
      <c r="AU302" s="1" t="s">
        <v>125</v>
      </c>
      <c r="AW302" s="4">
        <v>123.01</v>
      </c>
      <c r="AX302" s="1">
        <v>301699000000</v>
      </c>
      <c r="AY302" s="1" t="s">
        <v>125</v>
      </c>
      <c r="BA302" s="4">
        <v>133.01</v>
      </c>
      <c r="BB302" s="1">
        <v>301699000000000</v>
      </c>
      <c r="BC302" s="1" t="s">
        <v>125</v>
      </c>
      <c r="BE302" s="4">
        <v>143.01</v>
      </c>
      <c r="BF302" s="1">
        <v>3.01699E+17</v>
      </c>
      <c r="BG302" s="1" t="s">
        <v>125</v>
      </c>
    </row>
    <row r="303" spans="1:59" x14ac:dyDescent="0.55000000000000004">
      <c r="A303" s="20">
        <v>3.02</v>
      </c>
      <c r="B303" s="1">
        <v>302</v>
      </c>
      <c r="C303" s="1" t="s">
        <v>131</v>
      </c>
      <c r="E303" s="4">
        <v>13.02</v>
      </c>
      <c r="F303" s="21">
        <v>18.817999999999898</v>
      </c>
      <c r="G303" s="1" t="s">
        <v>129</v>
      </c>
      <c r="I303" s="20">
        <v>23.02</v>
      </c>
      <c r="J303" s="1">
        <v>18.817999999999898</v>
      </c>
      <c r="K303" s="1" t="s">
        <v>134</v>
      </c>
      <c r="M303" s="20">
        <v>33.020000000000003</v>
      </c>
      <c r="N303" s="1">
        <v>7.9459999999999704</v>
      </c>
      <c r="O303" s="1" t="s">
        <v>135</v>
      </c>
      <c r="Q303" s="20">
        <v>43.02</v>
      </c>
      <c r="R303" s="1">
        <v>2.8119999999999998</v>
      </c>
      <c r="S303" s="1" t="s">
        <v>137</v>
      </c>
      <c r="U303" s="20">
        <v>53.02</v>
      </c>
      <c r="V303" s="1">
        <v>13.9459999999999</v>
      </c>
      <c r="W303" s="1" t="s">
        <v>137</v>
      </c>
      <c r="Y303" s="20">
        <v>63.02</v>
      </c>
      <c r="Z303" s="1">
        <v>131.16999999999999</v>
      </c>
      <c r="AA303" s="1" t="s">
        <v>137</v>
      </c>
      <c r="AC303" s="20">
        <v>73.02</v>
      </c>
      <c r="AD303" s="1">
        <v>3.7179999999999702</v>
      </c>
      <c r="AE303" s="1" t="s">
        <v>125</v>
      </c>
      <c r="AG303" s="20">
        <v>83.02</v>
      </c>
      <c r="AH303" s="1">
        <v>37.18</v>
      </c>
      <c r="AI303" s="1" t="s">
        <v>125</v>
      </c>
      <c r="AK303" s="20">
        <v>93.02</v>
      </c>
      <c r="AL303" s="1">
        <v>371.800000000002</v>
      </c>
      <c r="AM303" s="1" t="s">
        <v>125</v>
      </c>
      <c r="AO303" s="4">
        <v>103.02</v>
      </c>
      <c r="AP303" s="1">
        <v>302698</v>
      </c>
      <c r="AQ303" s="1" t="s">
        <v>125</v>
      </c>
      <c r="AS303" s="4">
        <v>113.02</v>
      </c>
      <c r="AT303" s="1">
        <v>302698000</v>
      </c>
      <c r="AU303" s="1" t="s">
        <v>125</v>
      </c>
      <c r="AW303" s="4">
        <v>123.02</v>
      </c>
      <c r="AX303" s="1">
        <v>302698000000</v>
      </c>
      <c r="AY303" s="1" t="s">
        <v>125</v>
      </c>
      <c r="BA303" s="4">
        <v>133.02000000000001</v>
      </c>
      <c r="BB303" s="1">
        <v>302698000000000</v>
      </c>
      <c r="BC303" s="1" t="s">
        <v>125</v>
      </c>
      <c r="BE303" s="4">
        <v>143.02000000000001</v>
      </c>
      <c r="BF303" s="1">
        <v>3.02698E+17</v>
      </c>
      <c r="BG303" s="1" t="s">
        <v>125</v>
      </c>
    </row>
    <row r="304" spans="1:59" x14ac:dyDescent="0.55000000000000004">
      <c r="A304" s="20">
        <v>3.03</v>
      </c>
      <c r="B304" s="1">
        <v>303</v>
      </c>
      <c r="C304" s="1" t="s">
        <v>131</v>
      </c>
      <c r="E304" s="4">
        <v>13.03</v>
      </c>
      <c r="F304" s="21">
        <v>18.876999999999899</v>
      </c>
      <c r="G304" s="1" t="s">
        <v>129</v>
      </c>
      <c r="I304" s="20">
        <v>23.03</v>
      </c>
      <c r="J304" s="1">
        <v>18.876999999999899</v>
      </c>
      <c r="K304" s="1" t="s">
        <v>134</v>
      </c>
      <c r="M304" s="20">
        <v>33.03</v>
      </c>
      <c r="N304" s="1">
        <v>7.9689999999999701</v>
      </c>
      <c r="O304" s="1" t="s">
        <v>135</v>
      </c>
      <c r="Q304" s="20">
        <v>43.03</v>
      </c>
      <c r="R304" s="1">
        <v>2.8180000000000001</v>
      </c>
      <c r="S304" s="1" t="s">
        <v>137</v>
      </c>
      <c r="U304" s="20">
        <v>53.03</v>
      </c>
      <c r="V304" s="1">
        <v>13.9689999999999</v>
      </c>
      <c r="W304" s="1" t="s">
        <v>137</v>
      </c>
      <c r="Y304" s="20">
        <v>63.03</v>
      </c>
      <c r="Z304" s="1">
        <v>131.505</v>
      </c>
      <c r="AA304" s="1" t="s">
        <v>137</v>
      </c>
      <c r="AC304" s="20">
        <v>73.03</v>
      </c>
      <c r="AD304" s="1">
        <v>3.7269999999999701</v>
      </c>
      <c r="AE304" s="1" t="s">
        <v>125</v>
      </c>
      <c r="AG304" s="20">
        <v>83.03</v>
      </c>
      <c r="AH304" s="1">
        <v>37.270000000000003</v>
      </c>
      <c r="AI304" s="1" t="s">
        <v>125</v>
      </c>
      <c r="AK304" s="20">
        <v>93.03</v>
      </c>
      <c r="AL304" s="1">
        <v>372.70000000000198</v>
      </c>
      <c r="AM304" s="1" t="s">
        <v>125</v>
      </c>
      <c r="AO304" s="4">
        <v>103.03</v>
      </c>
      <c r="AP304" s="1">
        <v>303697</v>
      </c>
      <c r="AQ304" s="1" t="s">
        <v>125</v>
      </c>
      <c r="AS304" s="4">
        <v>113.03</v>
      </c>
      <c r="AT304" s="1">
        <v>303697000</v>
      </c>
      <c r="AU304" s="1" t="s">
        <v>125</v>
      </c>
      <c r="AW304" s="4">
        <v>123.03</v>
      </c>
      <c r="AX304" s="1">
        <v>303697000000</v>
      </c>
      <c r="AY304" s="1" t="s">
        <v>125</v>
      </c>
      <c r="BA304" s="4">
        <v>133.03</v>
      </c>
      <c r="BB304" s="1">
        <v>303697000000000</v>
      </c>
      <c r="BC304" s="1" t="s">
        <v>125</v>
      </c>
      <c r="BE304" s="4">
        <v>143.03</v>
      </c>
      <c r="BF304" s="1">
        <v>3.03697E+17</v>
      </c>
      <c r="BG304" s="1" t="s">
        <v>125</v>
      </c>
    </row>
    <row r="305" spans="1:59" x14ac:dyDescent="0.55000000000000004">
      <c r="A305" s="20">
        <v>3.04</v>
      </c>
      <c r="B305" s="1">
        <v>304</v>
      </c>
      <c r="C305" s="1" t="s">
        <v>131</v>
      </c>
      <c r="E305" s="4">
        <v>13.04</v>
      </c>
      <c r="F305" s="21">
        <v>18.9359999999999</v>
      </c>
      <c r="G305" s="1" t="s">
        <v>129</v>
      </c>
      <c r="I305" s="20">
        <v>23.04</v>
      </c>
      <c r="J305" s="1">
        <v>18.9359999999999</v>
      </c>
      <c r="K305" s="1" t="s">
        <v>134</v>
      </c>
      <c r="M305" s="20">
        <v>33.04</v>
      </c>
      <c r="N305" s="1">
        <v>7.9919999999999698</v>
      </c>
      <c r="O305" s="1" t="s">
        <v>135</v>
      </c>
      <c r="Q305" s="20">
        <v>43.04</v>
      </c>
      <c r="R305" s="1">
        <v>2.8239999999999998</v>
      </c>
      <c r="S305" s="1" t="s">
        <v>137</v>
      </c>
      <c r="U305" s="20">
        <v>53.04</v>
      </c>
      <c r="V305" s="1">
        <v>13.9919999999999</v>
      </c>
      <c r="W305" s="1" t="s">
        <v>137</v>
      </c>
      <c r="Y305" s="20">
        <v>63.04</v>
      </c>
      <c r="Z305" s="1">
        <v>131.84</v>
      </c>
      <c r="AA305" s="1" t="s">
        <v>137</v>
      </c>
      <c r="AC305" s="20">
        <v>73.040000000000006</v>
      </c>
      <c r="AD305" s="1">
        <v>3.73599999999997</v>
      </c>
      <c r="AE305" s="1" t="s">
        <v>125</v>
      </c>
      <c r="AG305" s="20">
        <v>83.04</v>
      </c>
      <c r="AH305" s="1">
        <v>37.36</v>
      </c>
      <c r="AI305" s="1" t="s">
        <v>125</v>
      </c>
      <c r="AK305" s="20">
        <v>93.04</v>
      </c>
      <c r="AL305" s="1">
        <v>373.60000000000201</v>
      </c>
      <c r="AM305" s="1" t="s">
        <v>125</v>
      </c>
      <c r="AO305" s="4">
        <v>103.04</v>
      </c>
      <c r="AP305" s="1">
        <v>304696</v>
      </c>
      <c r="AQ305" s="1" t="s">
        <v>125</v>
      </c>
      <c r="AS305" s="4">
        <v>113.04</v>
      </c>
      <c r="AT305" s="1">
        <v>304696000</v>
      </c>
      <c r="AU305" s="1" t="s">
        <v>125</v>
      </c>
      <c r="AW305" s="4">
        <v>123.04</v>
      </c>
      <c r="AX305" s="1">
        <v>304696000000</v>
      </c>
      <c r="AY305" s="1" t="s">
        <v>125</v>
      </c>
      <c r="BA305" s="4">
        <v>133.04</v>
      </c>
      <c r="BB305" s="1">
        <v>304696000000000</v>
      </c>
      <c r="BC305" s="1" t="s">
        <v>125</v>
      </c>
      <c r="BE305" s="4">
        <v>143.04</v>
      </c>
      <c r="BF305" s="1">
        <v>3.04696E+17</v>
      </c>
      <c r="BG305" s="1" t="s">
        <v>125</v>
      </c>
    </row>
    <row r="306" spans="1:59" x14ac:dyDescent="0.55000000000000004">
      <c r="A306" s="20">
        <v>3.05</v>
      </c>
      <c r="B306" s="1">
        <v>305</v>
      </c>
      <c r="C306" s="1" t="s">
        <v>131</v>
      </c>
      <c r="E306" s="4">
        <v>13.05</v>
      </c>
      <c r="F306" s="21">
        <v>18.994999999999902</v>
      </c>
      <c r="G306" s="1" t="s">
        <v>129</v>
      </c>
      <c r="I306" s="20">
        <v>23.05</v>
      </c>
      <c r="J306" s="1">
        <v>18.994999999999902</v>
      </c>
      <c r="K306" s="1" t="s">
        <v>134</v>
      </c>
      <c r="M306" s="20">
        <v>33.049999999999997</v>
      </c>
      <c r="N306" s="1">
        <v>8.0149999999999704</v>
      </c>
      <c r="O306" s="1" t="s">
        <v>135</v>
      </c>
      <c r="Q306" s="20">
        <v>43.05</v>
      </c>
      <c r="R306" s="1">
        <v>2.83</v>
      </c>
      <c r="S306" s="1" t="s">
        <v>137</v>
      </c>
      <c r="U306" s="20">
        <v>53.05</v>
      </c>
      <c r="V306" s="1">
        <v>14.014999999999899</v>
      </c>
      <c r="W306" s="1" t="s">
        <v>137</v>
      </c>
      <c r="Y306" s="20">
        <v>63.05</v>
      </c>
      <c r="Z306" s="1">
        <v>132.17500000000001</v>
      </c>
      <c r="AA306" s="1" t="s">
        <v>137</v>
      </c>
      <c r="AC306" s="20">
        <v>73.05</v>
      </c>
      <c r="AD306" s="1">
        <v>3.7449999999999699</v>
      </c>
      <c r="AE306" s="1" t="s">
        <v>125</v>
      </c>
      <c r="AG306" s="20">
        <v>83.05</v>
      </c>
      <c r="AH306" s="1">
        <v>37.450000000000003</v>
      </c>
      <c r="AI306" s="1" t="s">
        <v>125</v>
      </c>
      <c r="AK306" s="20">
        <v>93.05</v>
      </c>
      <c r="AL306" s="1">
        <v>374.50000000000199</v>
      </c>
      <c r="AM306" s="1" t="s">
        <v>125</v>
      </c>
      <c r="AO306" s="4">
        <v>103.05</v>
      </c>
      <c r="AP306" s="1">
        <v>305695</v>
      </c>
      <c r="AQ306" s="1" t="s">
        <v>125</v>
      </c>
      <c r="AS306" s="4">
        <v>113.05</v>
      </c>
      <c r="AT306" s="1">
        <v>305695000</v>
      </c>
      <c r="AU306" s="1" t="s">
        <v>125</v>
      </c>
      <c r="AW306" s="4">
        <v>123.05</v>
      </c>
      <c r="AX306" s="1">
        <v>305695000000</v>
      </c>
      <c r="AY306" s="1" t="s">
        <v>125</v>
      </c>
      <c r="BA306" s="4">
        <v>133.05000000000001</v>
      </c>
      <c r="BB306" s="1">
        <v>305695000000000</v>
      </c>
      <c r="BC306" s="1" t="s">
        <v>125</v>
      </c>
      <c r="BE306" s="4">
        <v>143.05000000000001</v>
      </c>
      <c r="BF306" s="1">
        <v>3.05695E+17</v>
      </c>
      <c r="BG306" s="1" t="s">
        <v>125</v>
      </c>
    </row>
    <row r="307" spans="1:59" x14ac:dyDescent="0.55000000000000004">
      <c r="A307" s="20">
        <v>3.06</v>
      </c>
      <c r="B307" s="1">
        <v>306</v>
      </c>
      <c r="C307" s="1" t="s">
        <v>131</v>
      </c>
      <c r="E307" s="4">
        <v>13.06</v>
      </c>
      <c r="F307" s="21">
        <v>19.053999999999899</v>
      </c>
      <c r="G307" s="1" t="s">
        <v>129</v>
      </c>
      <c r="I307" s="20">
        <v>23.06</v>
      </c>
      <c r="J307" s="1">
        <v>19.053999999999899</v>
      </c>
      <c r="K307" s="1" t="s">
        <v>134</v>
      </c>
      <c r="M307" s="20">
        <v>33.06</v>
      </c>
      <c r="N307" s="1">
        <v>8.0379999999999701</v>
      </c>
      <c r="O307" s="1" t="s">
        <v>135</v>
      </c>
      <c r="Q307" s="20">
        <v>43.06</v>
      </c>
      <c r="R307" s="1">
        <v>2.8359999999999999</v>
      </c>
      <c r="S307" s="1" t="s">
        <v>137</v>
      </c>
      <c r="U307" s="20">
        <v>53.06</v>
      </c>
      <c r="V307" s="1">
        <v>14.037999999999901</v>
      </c>
      <c r="W307" s="1" t="s">
        <v>137</v>
      </c>
      <c r="Y307" s="20">
        <v>63.06</v>
      </c>
      <c r="Z307" s="1">
        <v>132.51</v>
      </c>
      <c r="AA307" s="1" t="s">
        <v>137</v>
      </c>
      <c r="AC307" s="20">
        <v>73.06</v>
      </c>
      <c r="AD307" s="1">
        <v>3.7539999999999698</v>
      </c>
      <c r="AE307" s="1" t="s">
        <v>125</v>
      </c>
      <c r="AG307" s="20">
        <v>83.06</v>
      </c>
      <c r="AH307" s="1">
        <v>37.54</v>
      </c>
      <c r="AI307" s="1" t="s">
        <v>125</v>
      </c>
      <c r="AK307" s="20">
        <v>93.06</v>
      </c>
      <c r="AL307" s="1">
        <v>375.40000000000202</v>
      </c>
      <c r="AM307" s="1" t="s">
        <v>125</v>
      </c>
      <c r="AO307" s="4">
        <v>103.06</v>
      </c>
      <c r="AP307" s="1">
        <v>306694</v>
      </c>
      <c r="AQ307" s="1" t="s">
        <v>125</v>
      </c>
      <c r="AS307" s="4">
        <v>113.06</v>
      </c>
      <c r="AT307" s="1">
        <v>306694000</v>
      </c>
      <c r="AU307" s="1" t="s">
        <v>125</v>
      </c>
      <c r="AW307" s="4">
        <v>123.06</v>
      </c>
      <c r="AX307" s="1">
        <v>306694000000</v>
      </c>
      <c r="AY307" s="1" t="s">
        <v>125</v>
      </c>
      <c r="BA307" s="4">
        <v>133.06</v>
      </c>
      <c r="BB307" s="1">
        <v>306694000000000</v>
      </c>
      <c r="BC307" s="1" t="s">
        <v>125</v>
      </c>
      <c r="BE307" s="4">
        <v>143.06</v>
      </c>
      <c r="BF307" s="1">
        <v>3.06694E+17</v>
      </c>
      <c r="BG307" s="1" t="s">
        <v>125</v>
      </c>
    </row>
    <row r="308" spans="1:59" x14ac:dyDescent="0.55000000000000004">
      <c r="A308" s="20">
        <v>3.07</v>
      </c>
      <c r="B308" s="1">
        <v>307</v>
      </c>
      <c r="C308" s="1" t="s">
        <v>131</v>
      </c>
      <c r="E308" s="4">
        <v>13.07</v>
      </c>
      <c r="F308" s="21">
        <v>19.1129999999999</v>
      </c>
      <c r="G308" s="1" t="s">
        <v>129</v>
      </c>
      <c r="I308" s="20">
        <v>23.07</v>
      </c>
      <c r="J308" s="1">
        <v>19.1129999999999</v>
      </c>
      <c r="K308" s="1" t="s">
        <v>134</v>
      </c>
      <c r="M308" s="20">
        <v>33.07</v>
      </c>
      <c r="N308" s="1">
        <v>8.0609999999999697</v>
      </c>
      <c r="O308" s="1" t="s">
        <v>135</v>
      </c>
      <c r="Q308" s="20">
        <v>43.07</v>
      </c>
      <c r="R308" s="1">
        <v>2.8420000000000001</v>
      </c>
      <c r="S308" s="1" t="s">
        <v>137</v>
      </c>
      <c r="U308" s="20">
        <v>53.07</v>
      </c>
      <c r="V308" s="1">
        <v>14.0609999999999</v>
      </c>
      <c r="W308" s="1" t="s">
        <v>137</v>
      </c>
      <c r="Y308" s="20">
        <v>63.07</v>
      </c>
      <c r="Z308" s="1">
        <v>132.845</v>
      </c>
      <c r="AA308" s="1" t="s">
        <v>137</v>
      </c>
      <c r="AC308" s="20">
        <v>73.069999999999993</v>
      </c>
      <c r="AD308" s="1">
        <v>3.7629999999999701</v>
      </c>
      <c r="AE308" s="1" t="s">
        <v>125</v>
      </c>
      <c r="AG308" s="20">
        <v>83.07</v>
      </c>
      <c r="AH308" s="1">
        <v>37.630000000000003</v>
      </c>
      <c r="AI308" s="1" t="s">
        <v>125</v>
      </c>
      <c r="AK308" s="20">
        <v>93.07</v>
      </c>
      <c r="AL308" s="1">
        <v>376.300000000002</v>
      </c>
      <c r="AM308" s="1" t="s">
        <v>125</v>
      </c>
      <c r="AO308" s="4">
        <v>103.07</v>
      </c>
      <c r="AP308" s="1">
        <v>307693</v>
      </c>
      <c r="AQ308" s="1" t="s">
        <v>125</v>
      </c>
      <c r="AS308" s="4">
        <v>113.07</v>
      </c>
      <c r="AT308" s="1">
        <v>307693000</v>
      </c>
      <c r="AU308" s="1" t="s">
        <v>125</v>
      </c>
      <c r="AW308" s="4">
        <v>123.07</v>
      </c>
      <c r="AX308" s="1">
        <v>307693000000</v>
      </c>
      <c r="AY308" s="1" t="s">
        <v>125</v>
      </c>
      <c r="BA308" s="4">
        <v>133.07</v>
      </c>
      <c r="BB308" s="1">
        <v>307693000000000</v>
      </c>
      <c r="BC308" s="1" t="s">
        <v>125</v>
      </c>
      <c r="BE308" s="4">
        <v>143.07</v>
      </c>
      <c r="BF308" s="1">
        <v>3.07693E+17</v>
      </c>
      <c r="BG308" s="1" t="s">
        <v>125</v>
      </c>
    </row>
    <row r="309" spans="1:59" x14ac:dyDescent="0.55000000000000004">
      <c r="A309" s="20">
        <v>3.08</v>
      </c>
      <c r="B309" s="1">
        <v>308</v>
      </c>
      <c r="C309" s="1" t="s">
        <v>131</v>
      </c>
      <c r="E309" s="4">
        <v>13.08</v>
      </c>
      <c r="F309" s="21">
        <v>19.171999999999901</v>
      </c>
      <c r="G309" s="1" t="s">
        <v>129</v>
      </c>
      <c r="I309" s="20">
        <v>23.08</v>
      </c>
      <c r="J309" s="1">
        <v>19.171999999999901</v>
      </c>
      <c r="K309" s="1" t="s">
        <v>134</v>
      </c>
      <c r="M309" s="20">
        <v>33.08</v>
      </c>
      <c r="N309" s="1">
        <v>8.0839999999999694</v>
      </c>
      <c r="O309" s="1" t="s">
        <v>135</v>
      </c>
      <c r="Q309" s="20">
        <v>43.08</v>
      </c>
      <c r="R309" s="1">
        <v>2.8479999999999999</v>
      </c>
      <c r="S309" s="1" t="s">
        <v>137</v>
      </c>
      <c r="U309" s="20">
        <v>53.08</v>
      </c>
      <c r="V309" s="1">
        <v>14.0839999999999</v>
      </c>
      <c r="W309" s="1" t="s">
        <v>137</v>
      </c>
      <c r="Y309" s="20">
        <v>63.08</v>
      </c>
      <c r="Z309" s="1">
        <v>133.18</v>
      </c>
      <c r="AA309" s="1" t="s">
        <v>137</v>
      </c>
      <c r="AC309" s="20">
        <v>73.08</v>
      </c>
      <c r="AD309" s="1">
        <v>3.77199999999997</v>
      </c>
      <c r="AE309" s="1" t="s">
        <v>125</v>
      </c>
      <c r="AG309" s="20">
        <v>83.08</v>
      </c>
      <c r="AH309" s="1">
        <v>37.72</v>
      </c>
      <c r="AI309" s="1" t="s">
        <v>125</v>
      </c>
      <c r="AK309" s="20">
        <v>93.08</v>
      </c>
      <c r="AL309" s="1">
        <v>377.20000000000198</v>
      </c>
      <c r="AM309" s="1" t="s">
        <v>125</v>
      </c>
      <c r="AO309" s="4">
        <v>103.08</v>
      </c>
      <c r="AP309" s="1">
        <v>308692</v>
      </c>
      <c r="AQ309" s="1" t="s">
        <v>125</v>
      </c>
      <c r="AS309" s="4">
        <v>113.08</v>
      </c>
      <c r="AT309" s="1">
        <v>308692000</v>
      </c>
      <c r="AU309" s="1" t="s">
        <v>125</v>
      </c>
      <c r="AW309" s="4">
        <v>123.08</v>
      </c>
      <c r="AX309" s="1">
        <v>308692000000</v>
      </c>
      <c r="AY309" s="1" t="s">
        <v>125</v>
      </c>
      <c r="BA309" s="4">
        <v>133.08000000000001</v>
      </c>
      <c r="BB309" s="1">
        <v>308692000000000</v>
      </c>
      <c r="BC309" s="1" t="s">
        <v>125</v>
      </c>
      <c r="BE309" s="4">
        <v>143.08000000000001</v>
      </c>
      <c r="BF309" s="1">
        <v>3.08692E+17</v>
      </c>
      <c r="BG309" s="1" t="s">
        <v>125</v>
      </c>
    </row>
    <row r="310" spans="1:59" x14ac:dyDescent="0.55000000000000004">
      <c r="A310" s="20">
        <v>3.09</v>
      </c>
      <c r="B310" s="1">
        <v>309</v>
      </c>
      <c r="C310" s="1" t="s">
        <v>131</v>
      </c>
      <c r="E310" s="4">
        <v>13.09</v>
      </c>
      <c r="F310" s="21">
        <v>19.230999999999899</v>
      </c>
      <c r="G310" s="1" t="s">
        <v>129</v>
      </c>
      <c r="I310" s="20">
        <v>23.09</v>
      </c>
      <c r="J310" s="1">
        <v>19.230999999999899</v>
      </c>
      <c r="K310" s="1" t="s">
        <v>134</v>
      </c>
      <c r="M310" s="20">
        <v>33.090000000000003</v>
      </c>
      <c r="N310" s="1">
        <v>8.1069999999999691</v>
      </c>
      <c r="O310" s="1" t="s">
        <v>135</v>
      </c>
      <c r="Q310" s="20">
        <v>43.09</v>
      </c>
      <c r="R310" s="1">
        <v>2.8540000000000001</v>
      </c>
      <c r="S310" s="1" t="s">
        <v>137</v>
      </c>
      <c r="U310" s="20">
        <v>53.09</v>
      </c>
      <c r="V310" s="1">
        <v>14.1069999999999</v>
      </c>
      <c r="W310" s="1" t="s">
        <v>137</v>
      </c>
      <c r="Y310" s="20">
        <v>63.09</v>
      </c>
      <c r="Z310" s="1">
        <v>133.51499999999999</v>
      </c>
      <c r="AA310" s="1" t="s">
        <v>137</v>
      </c>
      <c r="AC310" s="20">
        <v>73.09</v>
      </c>
      <c r="AD310" s="1">
        <v>3.7809999999999699</v>
      </c>
      <c r="AE310" s="1" t="s">
        <v>125</v>
      </c>
      <c r="AG310" s="20">
        <v>83.09</v>
      </c>
      <c r="AH310" s="1">
        <v>37.81</v>
      </c>
      <c r="AI310" s="1" t="s">
        <v>125</v>
      </c>
      <c r="AK310" s="20">
        <v>93.09</v>
      </c>
      <c r="AL310" s="1">
        <v>378.10000000000201</v>
      </c>
      <c r="AM310" s="1" t="s">
        <v>125</v>
      </c>
      <c r="AO310" s="4">
        <v>103.09</v>
      </c>
      <c r="AP310" s="1">
        <v>309691</v>
      </c>
      <c r="AQ310" s="1" t="s">
        <v>125</v>
      </c>
      <c r="AS310" s="4">
        <v>113.09</v>
      </c>
      <c r="AT310" s="1">
        <v>309691000</v>
      </c>
      <c r="AU310" s="1" t="s">
        <v>125</v>
      </c>
      <c r="AW310" s="4">
        <v>123.09</v>
      </c>
      <c r="AX310" s="1">
        <v>309691000000</v>
      </c>
      <c r="AY310" s="1" t="s">
        <v>125</v>
      </c>
      <c r="BA310" s="4">
        <v>133.09</v>
      </c>
      <c r="BB310" s="1">
        <v>309691000000000</v>
      </c>
      <c r="BC310" s="1" t="s">
        <v>125</v>
      </c>
      <c r="BE310" s="4">
        <v>143.09</v>
      </c>
      <c r="BF310" s="1">
        <v>3.09691E+17</v>
      </c>
      <c r="BG310" s="1" t="s">
        <v>125</v>
      </c>
    </row>
    <row r="311" spans="1:59" x14ac:dyDescent="0.55000000000000004">
      <c r="A311" s="20">
        <v>3.1</v>
      </c>
      <c r="B311" s="1">
        <v>310</v>
      </c>
      <c r="C311" s="1" t="s">
        <v>131</v>
      </c>
      <c r="E311" s="4">
        <v>13.1</v>
      </c>
      <c r="F311" s="21">
        <v>19.2899999999999</v>
      </c>
      <c r="G311" s="1" t="s">
        <v>129</v>
      </c>
      <c r="I311" s="20">
        <v>23.1</v>
      </c>
      <c r="J311" s="1">
        <v>19.2899999999999</v>
      </c>
      <c r="K311" s="1" t="s">
        <v>134</v>
      </c>
      <c r="M311" s="20">
        <v>33.1</v>
      </c>
      <c r="N311" s="1">
        <v>8.1299999999999706</v>
      </c>
      <c r="O311" s="1" t="s">
        <v>135</v>
      </c>
      <c r="Q311" s="20">
        <v>43.1</v>
      </c>
      <c r="R311" s="1">
        <v>2.86</v>
      </c>
      <c r="S311" s="1" t="s">
        <v>137</v>
      </c>
      <c r="U311" s="20">
        <v>53.1</v>
      </c>
      <c r="V311" s="1">
        <v>14.1299999999999</v>
      </c>
      <c r="W311" s="1" t="s">
        <v>137</v>
      </c>
      <c r="Y311" s="20">
        <v>63.1</v>
      </c>
      <c r="Z311" s="1">
        <v>133.85</v>
      </c>
      <c r="AA311" s="1" t="s">
        <v>137</v>
      </c>
      <c r="AC311" s="20">
        <v>73.099999999999994</v>
      </c>
      <c r="AD311" s="1">
        <v>3.7899999999999698</v>
      </c>
      <c r="AE311" s="1" t="s">
        <v>125</v>
      </c>
      <c r="AG311" s="20">
        <v>83.1</v>
      </c>
      <c r="AH311" s="1">
        <v>37.9</v>
      </c>
      <c r="AI311" s="1" t="s">
        <v>125</v>
      </c>
      <c r="AK311" s="20">
        <v>93.1</v>
      </c>
      <c r="AL311" s="1">
        <v>379.00000000000199</v>
      </c>
      <c r="AM311" s="1" t="s">
        <v>125</v>
      </c>
      <c r="AO311" s="4">
        <v>103.1</v>
      </c>
      <c r="AP311" s="1">
        <v>310690</v>
      </c>
      <c r="AQ311" s="1" t="s">
        <v>125</v>
      </c>
      <c r="AS311" s="4">
        <v>113.1</v>
      </c>
      <c r="AT311" s="1">
        <v>310690000</v>
      </c>
      <c r="AU311" s="1" t="s">
        <v>125</v>
      </c>
      <c r="AW311" s="4">
        <v>123.1</v>
      </c>
      <c r="AX311" s="1">
        <v>310690000000</v>
      </c>
      <c r="AY311" s="1" t="s">
        <v>125</v>
      </c>
      <c r="BA311" s="4">
        <v>133.1</v>
      </c>
      <c r="BB311" s="1">
        <v>310690000000000</v>
      </c>
      <c r="BC311" s="1" t="s">
        <v>125</v>
      </c>
      <c r="BE311" s="4">
        <v>143.1</v>
      </c>
      <c r="BF311" s="1">
        <v>3.1069E+17</v>
      </c>
      <c r="BG311" s="1" t="s">
        <v>125</v>
      </c>
    </row>
    <row r="312" spans="1:59" x14ac:dyDescent="0.55000000000000004">
      <c r="A312" s="20">
        <v>3.11</v>
      </c>
      <c r="B312" s="1">
        <v>311</v>
      </c>
      <c r="C312" s="1" t="s">
        <v>131</v>
      </c>
      <c r="E312" s="4">
        <v>13.11</v>
      </c>
      <c r="F312" s="21">
        <v>19.348999999999901</v>
      </c>
      <c r="G312" s="1" t="s">
        <v>129</v>
      </c>
      <c r="I312" s="20">
        <v>23.11</v>
      </c>
      <c r="J312" s="1">
        <v>19.348999999999901</v>
      </c>
      <c r="K312" s="1" t="s">
        <v>134</v>
      </c>
      <c r="M312" s="20">
        <v>33.11</v>
      </c>
      <c r="N312" s="1">
        <v>8.1529999999999703</v>
      </c>
      <c r="O312" s="1" t="s">
        <v>135</v>
      </c>
      <c r="Q312" s="20">
        <v>43.11</v>
      </c>
      <c r="R312" s="1">
        <v>2.8660000000000001</v>
      </c>
      <c r="S312" s="1" t="s">
        <v>137</v>
      </c>
      <c r="U312" s="20">
        <v>53.11</v>
      </c>
      <c r="V312" s="1">
        <v>14.152999999999899</v>
      </c>
      <c r="W312" s="1" t="s">
        <v>137</v>
      </c>
      <c r="Y312" s="20">
        <v>63.11</v>
      </c>
      <c r="Z312" s="1">
        <v>134.185</v>
      </c>
      <c r="AA312" s="1" t="s">
        <v>137</v>
      </c>
      <c r="AC312" s="20">
        <v>73.11</v>
      </c>
      <c r="AD312" s="1">
        <v>3.7989999999999702</v>
      </c>
      <c r="AE312" s="1" t="s">
        <v>125</v>
      </c>
      <c r="AG312" s="20">
        <v>83.11</v>
      </c>
      <c r="AH312" s="1">
        <v>37.99</v>
      </c>
      <c r="AI312" s="1" t="s">
        <v>125</v>
      </c>
      <c r="AK312" s="20">
        <v>93.11</v>
      </c>
      <c r="AL312" s="1">
        <v>379.90000000000202</v>
      </c>
      <c r="AM312" s="1" t="s">
        <v>125</v>
      </c>
      <c r="AO312" s="4">
        <v>103.11</v>
      </c>
      <c r="AP312" s="1">
        <v>311689</v>
      </c>
      <c r="AQ312" s="1" t="s">
        <v>125</v>
      </c>
      <c r="AS312" s="4">
        <v>113.11</v>
      </c>
      <c r="AT312" s="1">
        <v>311689000</v>
      </c>
      <c r="AU312" s="1" t="s">
        <v>125</v>
      </c>
      <c r="AW312" s="4">
        <v>123.11</v>
      </c>
      <c r="AX312" s="1">
        <v>311689000000</v>
      </c>
      <c r="AY312" s="1" t="s">
        <v>125</v>
      </c>
      <c r="BA312" s="4">
        <v>133.11000000000001</v>
      </c>
      <c r="BB312" s="1">
        <v>311689000000000</v>
      </c>
      <c r="BC312" s="1" t="s">
        <v>125</v>
      </c>
      <c r="BE312" s="4">
        <v>143.11000000000001</v>
      </c>
      <c r="BF312" s="1">
        <v>3.11689E+17</v>
      </c>
      <c r="BG312" s="1" t="s">
        <v>125</v>
      </c>
    </row>
    <row r="313" spans="1:59" x14ac:dyDescent="0.55000000000000004">
      <c r="A313" s="20">
        <v>3.12</v>
      </c>
      <c r="B313" s="1">
        <v>312</v>
      </c>
      <c r="C313" s="1" t="s">
        <v>131</v>
      </c>
      <c r="E313" s="4">
        <v>13.12</v>
      </c>
      <c r="F313" s="21">
        <v>19.407999999999902</v>
      </c>
      <c r="G313" s="1" t="s">
        <v>129</v>
      </c>
      <c r="I313" s="20">
        <v>23.12</v>
      </c>
      <c r="J313" s="1">
        <v>19.407999999999902</v>
      </c>
      <c r="K313" s="1" t="s">
        <v>134</v>
      </c>
      <c r="M313" s="20">
        <v>33.119999999999997</v>
      </c>
      <c r="N313" s="1">
        <v>8.17599999999997</v>
      </c>
      <c r="O313" s="1" t="s">
        <v>135</v>
      </c>
      <c r="Q313" s="20">
        <v>43.12</v>
      </c>
      <c r="R313" s="1">
        <v>2.8719999999999999</v>
      </c>
      <c r="S313" s="1" t="s">
        <v>137</v>
      </c>
      <c r="U313" s="20">
        <v>53.12</v>
      </c>
      <c r="V313" s="1">
        <v>14.175999999999901</v>
      </c>
      <c r="W313" s="1" t="s">
        <v>137</v>
      </c>
      <c r="Y313" s="20">
        <v>63.12</v>
      </c>
      <c r="Z313" s="1">
        <v>134.52000000000001</v>
      </c>
      <c r="AA313" s="1" t="s">
        <v>137</v>
      </c>
      <c r="AC313" s="20">
        <v>73.12</v>
      </c>
      <c r="AD313" s="1">
        <v>3.8079999999999701</v>
      </c>
      <c r="AE313" s="1" t="s">
        <v>125</v>
      </c>
      <c r="AG313" s="20">
        <v>83.12</v>
      </c>
      <c r="AH313" s="1">
        <v>38.08</v>
      </c>
      <c r="AI313" s="1" t="s">
        <v>125</v>
      </c>
      <c r="AK313" s="20">
        <v>93.12</v>
      </c>
      <c r="AL313" s="1">
        <v>380.800000000002</v>
      </c>
      <c r="AM313" s="1" t="s">
        <v>125</v>
      </c>
      <c r="AO313" s="4">
        <v>103.12</v>
      </c>
      <c r="AP313" s="1">
        <v>312688</v>
      </c>
      <c r="AQ313" s="1" t="s">
        <v>125</v>
      </c>
      <c r="AS313" s="4">
        <v>113.12</v>
      </c>
      <c r="AT313" s="1">
        <v>312688000</v>
      </c>
      <c r="AU313" s="1" t="s">
        <v>125</v>
      </c>
      <c r="AW313" s="4">
        <v>123.12</v>
      </c>
      <c r="AX313" s="1">
        <v>312688000000</v>
      </c>
      <c r="AY313" s="1" t="s">
        <v>125</v>
      </c>
      <c r="BA313" s="4">
        <v>133.12</v>
      </c>
      <c r="BB313" s="1">
        <v>312688000000000</v>
      </c>
      <c r="BC313" s="1" t="s">
        <v>125</v>
      </c>
      <c r="BE313" s="4">
        <v>143.12</v>
      </c>
      <c r="BF313" s="1">
        <v>3.12688E+17</v>
      </c>
      <c r="BG313" s="1" t="s">
        <v>125</v>
      </c>
    </row>
    <row r="314" spans="1:59" x14ac:dyDescent="0.55000000000000004">
      <c r="A314" s="20">
        <v>3.13</v>
      </c>
      <c r="B314" s="1">
        <v>313</v>
      </c>
      <c r="C314" s="1" t="s">
        <v>131</v>
      </c>
      <c r="E314" s="4">
        <v>13.13</v>
      </c>
      <c r="F314" s="21">
        <v>19.466999999999899</v>
      </c>
      <c r="G314" s="1" t="s">
        <v>129</v>
      </c>
      <c r="I314" s="20">
        <v>23.13</v>
      </c>
      <c r="J314" s="1">
        <v>19.466999999999899</v>
      </c>
      <c r="K314" s="1" t="s">
        <v>134</v>
      </c>
      <c r="M314" s="20">
        <v>33.130000000000003</v>
      </c>
      <c r="N314" s="1">
        <v>8.1989999999999696</v>
      </c>
      <c r="O314" s="1" t="s">
        <v>135</v>
      </c>
      <c r="Q314" s="20">
        <v>43.13</v>
      </c>
      <c r="R314" s="1">
        <v>2.8780000000000001</v>
      </c>
      <c r="S314" s="1" t="s">
        <v>137</v>
      </c>
      <c r="U314" s="20">
        <v>53.13</v>
      </c>
      <c r="V314" s="1">
        <v>14.1989999999999</v>
      </c>
      <c r="W314" s="1" t="s">
        <v>137</v>
      </c>
      <c r="Y314" s="20">
        <v>63.13</v>
      </c>
      <c r="Z314" s="1">
        <v>134.85499999999999</v>
      </c>
      <c r="AA314" s="1" t="s">
        <v>137</v>
      </c>
      <c r="AC314" s="20">
        <v>73.13</v>
      </c>
      <c r="AD314" s="1">
        <v>3.81699999999997</v>
      </c>
      <c r="AE314" s="1" t="s">
        <v>125</v>
      </c>
      <c r="AG314" s="20">
        <v>83.13</v>
      </c>
      <c r="AH314" s="1">
        <v>38.17</v>
      </c>
      <c r="AI314" s="1" t="s">
        <v>125</v>
      </c>
      <c r="AK314" s="20">
        <v>93.13</v>
      </c>
      <c r="AL314" s="1">
        <v>381.70000000000198</v>
      </c>
      <c r="AM314" s="1" t="s">
        <v>125</v>
      </c>
      <c r="AO314" s="4">
        <v>103.13</v>
      </c>
      <c r="AP314" s="1">
        <v>313687</v>
      </c>
      <c r="AQ314" s="1" t="s">
        <v>125</v>
      </c>
      <c r="AS314" s="4">
        <v>113.13</v>
      </c>
      <c r="AT314" s="1">
        <v>313687000</v>
      </c>
      <c r="AU314" s="1" t="s">
        <v>125</v>
      </c>
      <c r="AW314" s="4">
        <v>123.13</v>
      </c>
      <c r="AX314" s="1">
        <v>313687000000</v>
      </c>
      <c r="AY314" s="1" t="s">
        <v>125</v>
      </c>
      <c r="BA314" s="4">
        <v>133.13</v>
      </c>
      <c r="BB314" s="1">
        <v>313687000000000</v>
      </c>
      <c r="BC314" s="1" t="s">
        <v>125</v>
      </c>
      <c r="BE314" s="4">
        <v>143.13</v>
      </c>
      <c r="BF314" s="1">
        <v>3.13687E+17</v>
      </c>
      <c r="BG314" s="1" t="s">
        <v>125</v>
      </c>
    </row>
    <row r="315" spans="1:59" x14ac:dyDescent="0.55000000000000004">
      <c r="A315" s="20">
        <v>3.14</v>
      </c>
      <c r="B315" s="1">
        <v>314</v>
      </c>
      <c r="C315" s="1" t="s">
        <v>131</v>
      </c>
      <c r="E315" s="4">
        <v>13.14</v>
      </c>
      <c r="F315" s="21">
        <v>19.5259999999999</v>
      </c>
      <c r="G315" s="1" t="s">
        <v>129</v>
      </c>
      <c r="I315" s="20">
        <v>23.14</v>
      </c>
      <c r="J315" s="1">
        <v>19.5259999999999</v>
      </c>
      <c r="K315" s="1" t="s">
        <v>134</v>
      </c>
      <c r="M315" s="20">
        <v>33.14</v>
      </c>
      <c r="N315" s="1">
        <v>8.2219999999999693</v>
      </c>
      <c r="O315" s="1" t="s">
        <v>135</v>
      </c>
      <c r="Q315" s="20">
        <v>43.14</v>
      </c>
      <c r="R315" s="1">
        <v>2.8839999999999999</v>
      </c>
      <c r="S315" s="1" t="s">
        <v>137</v>
      </c>
      <c r="U315" s="20">
        <v>53.14</v>
      </c>
      <c r="V315" s="1">
        <v>14.2219999999999</v>
      </c>
      <c r="W315" s="1" t="s">
        <v>137</v>
      </c>
      <c r="Y315" s="20">
        <v>63.14</v>
      </c>
      <c r="Z315" s="1">
        <v>135.19</v>
      </c>
      <c r="AA315" s="1" t="s">
        <v>137</v>
      </c>
      <c r="AC315" s="20">
        <v>73.14</v>
      </c>
      <c r="AD315" s="1">
        <v>3.8259999999999699</v>
      </c>
      <c r="AE315" s="1" t="s">
        <v>125</v>
      </c>
      <c r="AG315" s="20">
        <v>83.14</v>
      </c>
      <c r="AH315" s="1">
        <v>38.26</v>
      </c>
      <c r="AI315" s="1" t="s">
        <v>125</v>
      </c>
      <c r="AK315" s="20">
        <v>93.14</v>
      </c>
      <c r="AL315" s="1">
        <v>382.60000000000201</v>
      </c>
      <c r="AM315" s="1" t="s">
        <v>125</v>
      </c>
      <c r="AO315" s="4">
        <v>103.14</v>
      </c>
      <c r="AP315" s="1">
        <v>314686</v>
      </c>
      <c r="AQ315" s="1" t="s">
        <v>125</v>
      </c>
      <c r="AS315" s="4">
        <v>113.14</v>
      </c>
      <c r="AT315" s="1">
        <v>314686000</v>
      </c>
      <c r="AU315" s="1" t="s">
        <v>125</v>
      </c>
      <c r="AW315" s="4">
        <v>123.14</v>
      </c>
      <c r="AX315" s="1">
        <v>314686000000</v>
      </c>
      <c r="AY315" s="1" t="s">
        <v>125</v>
      </c>
      <c r="BA315" s="4">
        <v>133.13999999999999</v>
      </c>
      <c r="BB315" s="1">
        <v>314686000000000</v>
      </c>
      <c r="BC315" s="1" t="s">
        <v>125</v>
      </c>
      <c r="BE315" s="4">
        <v>143.13999999999999</v>
      </c>
      <c r="BF315" s="1">
        <v>3.14686E+17</v>
      </c>
      <c r="BG315" s="1" t="s">
        <v>125</v>
      </c>
    </row>
    <row r="316" spans="1:59" x14ac:dyDescent="0.55000000000000004">
      <c r="A316" s="20">
        <v>3.15</v>
      </c>
      <c r="B316" s="1">
        <v>315</v>
      </c>
      <c r="C316" s="1" t="s">
        <v>131</v>
      </c>
      <c r="E316" s="4">
        <v>13.15</v>
      </c>
      <c r="F316" s="21">
        <v>19.584999999999901</v>
      </c>
      <c r="G316" s="1" t="s">
        <v>129</v>
      </c>
      <c r="I316" s="20">
        <v>23.15</v>
      </c>
      <c r="J316" s="1">
        <v>19.584999999999901</v>
      </c>
      <c r="K316" s="1" t="s">
        <v>134</v>
      </c>
      <c r="M316" s="20">
        <v>33.15</v>
      </c>
      <c r="N316" s="1">
        <v>8.2449999999999708</v>
      </c>
      <c r="O316" s="1" t="s">
        <v>135</v>
      </c>
      <c r="Q316" s="20">
        <v>43.15</v>
      </c>
      <c r="R316" s="1">
        <v>2.89</v>
      </c>
      <c r="S316" s="1" t="s">
        <v>137</v>
      </c>
      <c r="U316" s="20">
        <v>53.15</v>
      </c>
      <c r="V316" s="1">
        <v>14.2449999999999</v>
      </c>
      <c r="W316" s="1" t="s">
        <v>137</v>
      </c>
      <c r="Y316" s="20">
        <v>63.15</v>
      </c>
      <c r="Z316" s="1">
        <v>135.52500000000001</v>
      </c>
      <c r="AA316" s="1" t="s">
        <v>137</v>
      </c>
      <c r="AC316" s="20">
        <v>73.150000000000006</v>
      </c>
      <c r="AD316" s="1">
        <v>3.8349999999999702</v>
      </c>
      <c r="AE316" s="1" t="s">
        <v>125</v>
      </c>
      <c r="AG316" s="20">
        <v>83.15</v>
      </c>
      <c r="AH316" s="1">
        <v>38.35</v>
      </c>
      <c r="AI316" s="1" t="s">
        <v>125</v>
      </c>
      <c r="AK316" s="20">
        <v>93.15</v>
      </c>
      <c r="AL316" s="1">
        <v>383.50000000000199</v>
      </c>
      <c r="AM316" s="1" t="s">
        <v>125</v>
      </c>
      <c r="AO316" s="4">
        <v>103.15</v>
      </c>
      <c r="AP316" s="1">
        <v>315685</v>
      </c>
      <c r="AQ316" s="1" t="s">
        <v>125</v>
      </c>
      <c r="AS316" s="4">
        <v>113.15</v>
      </c>
      <c r="AT316" s="1">
        <v>315685000</v>
      </c>
      <c r="AU316" s="1" t="s">
        <v>125</v>
      </c>
      <c r="AW316" s="4">
        <v>123.15</v>
      </c>
      <c r="AX316" s="1">
        <v>315685000000</v>
      </c>
      <c r="AY316" s="1" t="s">
        <v>125</v>
      </c>
      <c r="BA316" s="4">
        <v>133.15</v>
      </c>
      <c r="BB316" s="1">
        <v>315685000000000</v>
      </c>
      <c r="BC316" s="1" t="s">
        <v>125</v>
      </c>
      <c r="BE316" s="4">
        <v>143.15</v>
      </c>
      <c r="BF316" s="1">
        <v>3.15685E+17</v>
      </c>
      <c r="BG316" s="1" t="s">
        <v>125</v>
      </c>
    </row>
    <row r="317" spans="1:59" x14ac:dyDescent="0.55000000000000004">
      <c r="A317" s="20">
        <v>3.16</v>
      </c>
      <c r="B317" s="1">
        <v>316</v>
      </c>
      <c r="C317" s="1" t="s">
        <v>131</v>
      </c>
      <c r="E317" s="4">
        <v>13.16</v>
      </c>
      <c r="F317" s="21">
        <v>19.643999999999899</v>
      </c>
      <c r="G317" s="1" t="s">
        <v>129</v>
      </c>
      <c r="I317" s="20">
        <v>23.16</v>
      </c>
      <c r="J317" s="1">
        <v>19.643999999999899</v>
      </c>
      <c r="K317" s="1" t="s">
        <v>134</v>
      </c>
      <c r="M317" s="20">
        <v>33.159999999999997</v>
      </c>
      <c r="N317" s="1">
        <v>8.2679999999999705</v>
      </c>
      <c r="O317" s="1" t="s">
        <v>135</v>
      </c>
      <c r="Q317" s="20">
        <v>43.16</v>
      </c>
      <c r="R317" s="1">
        <v>2.8959999999999999</v>
      </c>
      <c r="S317" s="1" t="s">
        <v>137</v>
      </c>
      <c r="U317" s="20">
        <v>53.16</v>
      </c>
      <c r="V317" s="1">
        <v>14.267999999999899</v>
      </c>
      <c r="W317" s="1" t="s">
        <v>137</v>
      </c>
      <c r="Y317" s="20">
        <v>63.16</v>
      </c>
      <c r="Z317" s="1">
        <v>135.86000000000001</v>
      </c>
      <c r="AA317" s="1" t="s">
        <v>137</v>
      </c>
      <c r="AC317" s="20">
        <v>73.16</v>
      </c>
      <c r="AD317" s="1">
        <v>3.8439999999999701</v>
      </c>
      <c r="AE317" s="1" t="s">
        <v>125</v>
      </c>
      <c r="AG317" s="20">
        <v>83.16</v>
      </c>
      <c r="AH317" s="1">
        <v>38.44</v>
      </c>
      <c r="AI317" s="1" t="s">
        <v>125</v>
      </c>
      <c r="AK317" s="20">
        <v>93.16</v>
      </c>
      <c r="AL317" s="1">
        <v>384.40000000000202</v>
      </c>
      <c r="AM317" s="1" t="s">
        <v>125</v>
      </c>
      <c r="AO317" s="4">
        <v>103.16</v>
      </c>
      <c r="AP317" s="1">
        <v>316684</v>
      </c>
      <c r="AQ317" s="1" t="s">
        <v>125</v>
      </c>
      <c r="AS317" s="4">
        <v>113.16</v>
      </c>
      <c r="AT317" s="1">
        <v>316684000</v>
      </c>
      <c r="AU317" s="1" t="s">
        <v>125</v>
      </c>
      <c r="AW317" s="4">
        <v>123.16</v>
      </c>
      <c r="AX317" s="1">
        <v>316684000000</v>
      </c>
      <c r="AY317" s="1" t="s">
        <v>125</v>
      </c>
      <c r="BA317" s="4">
        <v>133.16</v>
      </c>
      <c r="BB317" s="1">
        <v>316684000000000</v>
      </c>
      <c r="BC317" s="1" t="s">
        <v>125</v>
      </c>
      <c r="BE317" s="4">
        <v>143.16</v>
      </c>
      <c r="BF317" s="1">
        <v>3.16684E+17</v>
      </c>
      <c r="BG317" s="1" t="s">
        <v>125</v>
      </c>
    </row>
    <row r="318" spans="1:59" x14ac:dyDescent="0.55000000000000004">
      <c r="A318" s="20">
        <v>3.17</v>
      </c>
      <c r="B318" s="1">
        <v>317</v>
      </c>
      <c r="C318" s="1" t="s">
        <v>131</v>
      </c>
      <c r="E318" s="4">
        <v>13.17</v>
      </c>
      <c r="F318" s="21">
        <v>19.7029999999999</v>
      </c>
      <c r="G318" s="1" t="s">
        <v>129</v>
      </c>
      <c r="I318" s="20">
        <v>23.17</v>
      </c>
      <c r="J318" s="1">
        <v>19.7029999999999</v>
      </c>
      <c r="K318" s="1" t="s">
        <v>134</v>
      </c>
      <c r="M318" s="20">
        <v>33.17</v>
      </c>
      <c r="N318" s="1">
        <v>8.2909999999999702</v>
      </c>
      <c r="O318" s="1" t="s">
        <v>135</v>
      </c>
      <c r="Q318" s="20">
        <v>43.17</v>
      </c>
      <c r="R318" s="1">
        <v>2.9020000000000001</v>
      </c>
      <c r="S318" s="1" t="s">
        <v>137</v>
      </c>
      <c r="U318" s="20">
        <v>53.17</v>
      </c>
      <c r="V318" s="1">
        <v>14.290999999999899</v>
      </c>
      <c r="W318" s="1" t="s">
        <v>137</v>
      </c>
      <c r="Y318" s="20">
        <v>63.17</v>
      </c>
      <c r="Z318" s="1">
        <v>136.19499999999999</v>
      </c>
      <c r="AA318" s="1" t="s">
        <v>137</v>
      </c>
      <c r="AC318" s="20">
        <v>73.17</v>
      </c>
      <c r="AD318" s="1">
        <v>3.85299999999997</v>
      </c>
      <c r="AE318" s="1" t="s">
        <v>125</v>
      </c>
      <c r="AG318" s="20">
        <v>83.17</v>
      </c>
      <c r="AH318" s="1">
        <v>38.53</v>
      </c>
      <c r="AI318" s="1" t="s">
        <v>125</v>
      </c>
      <c r="AK318" s="20">
        <v>93.17</v>
      </c>
      <c r="AL318" s="1">
        <v>385.300000000002</v>
      </c>
      <c r="AM318" s="1" t="s">
        <v>125</v>
      </c>
      <c r="AO318" s="4">
        <v>103.17</v>
      </c>
      <c r="AP318" s="1">
        <v>317683</v>
      </c>
      <c r="AQ318" s="1" t="s">
        <v>125</v>
      </c>
      <c r="AS318" s="4">
        <v>113.17</v>
      </c>
      <c r="AT318" s="1">
        <v>317683000</v>
      </c>
      <c r="AU318" s="1" t="s">
        <v>125</v>
      </c>
      <c r="AW318" s="4">
        <v>123.17</v>
      </c>
      <c r="AX318" s="1">
        <v>317683000000</v>
      </c>
      <c r="AY318" s="1" t="s">
        <v>125</v>
      </c>
      <c r="BA318" s="4">
        <v>133.16999999999999</v>
      </c>
      <c r="BB318" s="1">
        <v>317683000000000</v>
      </c>
      <c r="BC318" s="1" t="s">
        <v>125</v>
      </c>
      <c r="BE318" s="4">
        <v>143.16999999999999</v>
      </c>
      <c r="BF318" s="1">
        <v>3.17683E+17</v>
      </c>
      <c r="BG318" s="1" t="s">
        <v>125</v>
      </c>
    </row>
    <row r="319" spans="1:59" x14ac:dyDescent="0.55000000000000004">
      <c r="A319" s="20">
        <v>3.18</v>
      </c>
      <c r="B319" s="1">
        <v>318</v>
      </c>
      <c r="C319" s="1" t="s">
        <v>131</v>
      </c>
      <c r="E319" s="4">
        <v>13.18</v>
      </c>
      <c r="F319" s="21">
        <v>19.761999999999901</v>
      </c>
      <c r="G319" s="1" t="s">
        <v>129</v>
      </c>
      <c r="I319" s="20">
        <v>23.18</v>
      </c>
      <c r="J319" s="1">
        <v>19.761999999999901</v>
      </c>
      <c r="K319" s="1" t="s">
        <v>134</v>
      </c>
      <c r="M319" s="20">
        <v>33.18</v>
      </c>
      <c r="N319" s="1">
        <v>8.3139999999999699</v>
      </c>
      <c r="O319" s="1" t="s">
        <v>135</v>
      </c>
      <c r="Q319" s="20">
        <v>43.18</v>
      </c>
      <c r="R319" s="1">
        <v>2.9079999999999999</v>
      </c>
      <c r="S319" s="1" t="s">
        <v>137</v>
      </c>
      <c r="U319" s="20">
        <v>53.18</v>
      </c>
      <c r="V319" s="1">
        <v>14.313999999999901</v>
      </c>
      <c r="W319" s="1" t="s">
        <v>137</v>
      </c>
      <c r="Y319" s="20">
        <v>63.18</v>
      </c>
      <c r="Z319" s="1">
        <v>136.53</v>
      </c>
      <c r="AA319" s="1" t="s">
        <v>137</v>
      </c>
      <c r="AC319" s="20">
        <v>73.180000000000007</v>
      </c>
      <c r="AD319" s="1">
        <v>3.8619999999999699</v>
      </c>
      <c r="AE319" s="1" t="s">
        <v>125</v>
      </c>
      <c r="AG319" s="20">
        <v>83.18</v>
      </c>
      <c r="AH319" s="1">
        <v>38.619999999999997</v>
      </c>
      <c r="AI319" s="1" t="s">
        <v>125</v>
      </c>
      <c r="AK319" s="20">
        <v>93.18</v>
      </c>
      <c r="AL319" s="1">
        <v>386.20000000000198</v>
      </c>
      <c r="AM319" s="1" t="s">
        <v>125</v>
      </c>
      <c r="AO319" s="4">
        <v>103.18</v>
      </c>
      <c r="AP319" s="1">
        <v>318682</v>
      </c>
      <c r="AQ319" s="1" t="s">
        <v>125</v>
      </c>
      <c r="AS319" s="4">
        <v>113.18</v>
      </c>
      <c r="AT319" s="1">
        <v>318682000</v>
      </c>
      <c r="AU319" s="1" t="s">
        <v>125</v>
      </c>
      <c r="AW319" s="4">
        <v>123.18</v>
      </c>
      <c r="AX319" s="1">
        <v>318682000000</v>
      </c>
      <c r="AY319" s="1" t="s">
        <v>125</v>
      </c>
      <c r="BA319" s="4">
        <v>133.18</v>
      </c>
      <c r="BB319" s="1">
        <v>318682000000000</v>
      </c>
      <c r="BC319" s="1" t="s">
        <v>125</v>
      </c>
      <c r="BE319" s="4">
        <v>143.18</v>
      </c>
      <c r="BF319" s="1">
        <v>3.18682E+17</v>
      </c>
      <c r="BG319" s="1" t="s">
        <v>125</v>
      </c>
    </row>
    <row r="320" spans="1:59" x14ac:dyDescent="0.55000000000000004">
      <c r="A320" s="20">
        <v>3.19</v>
      </c>
      <c r="B320" s="1">
        <v>319</v>
      </c>
      <c r="C320" s="1" t="s">
        <v>131</v>
      </c>
      <c r="E320" s="4">
        <v>13.19</v>
      </c>
      <c r="F320" s="21">
        <v>19.820999999999898</v>
      </c>
      <c r="G320" s="1" t="s">
        <v>129</v>
      </c>
      <c r="I320" s="20">
        <v>23.19</v>
      </c>
      <c r="J320" s="1">
        <v>19.820999999999898</v>
      </c>
      <c r="K320" s="1" t="s">
        <v>134</v>
      </c>
      <c r="M320" s="20">
        <v>33.19</v>
      </c>
      <c r="N320" s="1">
        <v>8.3369999999999695</v>
      </c>
      <c r="O320" s="1" t="s">
        <v>135</v>
      </c>
      <c r="Q320" s="20">
        <v>43.19</v>
      </c>
      <c r="R320" s="1">
        <v>2.9140000000000001</v>
      </c>
      <c r="S320" s="1" t="s">
        <v>137</v>
      </c>
      <c r="U320" s="20">
        <v>53.19</v>
      </c>
      <c r="V320" s="1">
        <v>14.3369999999999</v>
      </c>
      <c r="W320" s="1" t="s">
        <v>137</v>
      </c>
      <c r="Y320" s="20">
        <v>63.19</v>
      </c>
      <c r="Z320" s="1">
        <v>136.86500000000001</v>
      </c>
      <c r="AA320" s="1" t="s">
        <v>137</v>
      </c>
      <c r="AC320" s="20">
        <v>73.19</v>
      </c>
      <c r="AD320" s="1">
        <v>3.8709999999999698</v>
      </c>
      <c r="AE320" s="1" t="s">
        <v>125</v>
      </c>
      <c r="AG320" s="20">
        <v>83.19</v>
      </c>
      <c r="AH320" s="1">
        <v>38.71</v>
      </c>
      <c r="AI320" s="1" t="s">
        <v>125</v>
      </c>
      <c r="AK320" s="20">
        <v>93.19</v>
      </c>
      <c r="AL320" s="1">
        <v>387.10000000000201</v>
      </c>
      <c r="AM320" s="1" t="s">
        <v>125</v>
      </c>
      <c r="AO320" s="4">
        <v>103.19</v>
      </c>
      <c r="AP320" s="1">
        <v>319681</v>
      </c>
      <c r="AQ320" s="1" t="s">
        <v>125</v>
      </c>
      <c r="AS320" s="4">
        <v>113.19</v>
      </c>
      <c r="AT320" s="1">
        <v>319681000</v>
      </c>
      <c r="AU320" s="1" t="s">
        <v>125</v>
      </c>
      <c r="AW320" s="4">
        <v>123.19</v>
      </c>
      <c r="AX320" s="1">
        <v>319681000000</v>
      </c>
      <c r="AY320" s="1" t="s">
        <v>125</v>
      </c>
      <c r="BA320" s="4">
        <v>133.19</v>
      </c>
      <c r="BB320" s="1">
        <v>319681000000000</v>
      </c>
      <c r="BC320" s="1" t="s">
        <v>125</v>
      </c>
      <c r="BE320" s="4">
        <v>143.19</v>
      </c>
      <c r="BF320" s="1">
        <v>3.19681E+17</v>
      </c>
      <c r="BG320" s="1" t="s">
        <v>125</v>
      </c>
    </row>
    <row r="321" spans="1:59" x14ac:dyDescent="0.55000000000000004">
      <c r="A321" s="20">
        <v>3.2</v>
      </c>
      <c r="B321" s="1">
        <v>320</v>
      </c>
      <c r="C321" s="1" t="s">
        <v>131</v>
      </c>
      <c r="E321" s="4">
        <v>13.2</v>
      </c>
      <c r="F321" s="21">
        <v>19.8799999999999</v>
      </c>
      <c r="G321" s="1" t="s">
        <v>129</v>
      </c>
      <c r="I321" s="20">
        <v>23.2</v>
      </c>
      <c r="J321" s="1">
        <v>19.8799999999999</v>
      </c>
      <c r="K321" s="1" t="s">
        <v>134</v>
      </c>
      <c r="M321" s="20">
        <v>33.200000000000003</v>
      </c>
      <c r="N321" s="1">
        <v>8.3599999999999692</v>
      </c>
      <c r="O321" s="1" t="s">
        <v>135</v>
      </c>
      <c r="Q321" s="20">
        <v>43.2</v>
      </c>
      <c r="R321" s="1">
        <v>2.92</v>
      </c>
      <c r="S321" s="1" t="s">
        <v>137</v>
      </c>
      <c r="U321" s="20">
        <v>53.2</v>
      </c>
      <c r="V321" s="1">
        <v>14.3599999999999</v>
      </c>
      <c r="W321" s="1" t="s">
        <v>137</v>
      </c>
      <c r="Y321" s="20">
        <v>63.2</v>
      </c>
      <c r="Z321" s="1">
        <v>137.19999999999999</v>
      </c>
      <c r="AA321" s="1" t="s">
        <v>137</v>
      </c>
      <c r="AC321" s="20">
        <v>73.2</v>
      </c>
      <c r="AD321" s="1">
        <v>3.8799999999999701</v>
      </c>
      <c r="AE321" s="1" t="s">
        <v>125</v>
      </c>
      <c r="AG321" s="20">
        <v>83.2</v>
      </c>
      <c r="AH321" s="1">
        <v>38.799999999999997</v>
      </c>
      <c r="AI321" s="1" t="s">
        <v>125</v>
      </c>
      <c r="AK321" s="20">
        <v>93.2</v>
      </c>
      <c r="AL321" s="1">
        <v>388.00000000000199</v>
      </c>
      <c r="AM321" s="1" t="s">
        <v>125</v>
      </c>
      <c r="AO321" s="4">
        <v>103.2</v>
      </c>
      <c r="AP321" s="1">
        <v>320680</v>
      </c>
      <c r="AQ321" s="1" t="s">
        <v>125</v>
      </c>
      <c r="AS321" s="4">
        <v>113.2</v>
      </c>
      <c r="AT321" s="1">
        <v>320680000</v>
      </c>
      <c r="AU321" s="1" t="s">
        <v>125</v>
      </c>
      <c r="AW321" s="4">
        <v>123.2</v>
      </c>
      <c r="AX321" s="1">
        <v>320680000000</v>
      </c>
      <c r="AY321" s="1" t="s">
        <v>125</v>
      </c>
      <c r="BA321" s="4">
        <v>133.19999999999999</v>
      </c>
      <c r="BB321" s="1">
        <v>320680000000000</v>
      </c>
      <c r="BC321" s="1" t="s">
        <v>125</v>
      </c>
      <c r="BE321" s="4">
        <v>143.19999999999999</v>
      </c>
      <c r="BF321" s="1">
        <v>3.2068E+17</v>
      </c>
      <c r="BG321" s="1" t="s">
        <v>125</v>
      </c>
    </row>
    <row r="322" spans="1:59" x14ac:dyDescent="0.55000000000000004">
      <c r="A322" s="20">
        <v>3.21</v>
      </c>
      <c r="B322" s="1">
        <v>321</v>
      </c>
      <c r="C322" s="1" t="s">
        <v>131</v>
      </c>
      <c r="E322" s="4">
        <v>13.21</v>
      </c>
      <c r="F322" s="21">
        <v>19.938999999999901</v>
      </c>
      <c r="G322" s="1" t="s">
        <v>129</v>
      </c>
      <c r="I322" s="20">
        <v>23.21</v>
      </c>
      <c r="J322" s="1">
        <v>19.938999999999901</v>
      </c>
      <c r="K322" s="1" t="s">
        <v>134</v>
      </c>
      <c r="M322" s="20">
        <v>33.21</v>
      </c>
      <c r="N322" s="1">
        <v>8.3829999999999707</v>
      </c>
      <c r="O322" s="1" t="s">
        <v>135</v>
      </c>
      <c r="Q322" s="20">
        <v>43.21</v>
      </c>
      <c r="R322" s="1">
        <v>2.9260000000000002</v>
      </c>
      <c r="S322" s="1" t="s">
        <v>137</v>
      </c>
      <c r="U322" s="20">
        <v>53.21</v>
      </c>
      <c r="V322" s="1">
        <v>14.3829999999999</v>
      </c>
      <c r="W322" s="1" t="s">
        <v>137</v>
      </c>
      <c r="Y322" s="20">
        <v>63.21</v>
      </c>
      <c r="Z322" s="1">
        <v>137.535</v>
      </c>
      <c r="AA322" s="1" t="s">
        <v>137</v>
      </c>
      <c r="AC322" s="20">
        <v>73.209999999999994</v>
      </c>
      <c r="AD322" s="1">
        <v>3.88899999999997</v>
      </c>
      <c r="AE322" s="1" t="s">
        <v>125</v>
      </c>
      <c r="AG322" s="20">
        <v>83.21</v>
      </c>
      <c r="AH322" s="1">
        <v>38.89</v>
      </c>
      <c r="AI322" s="1" t="s">
        <v>125</v>
      </c>
      <c r="AK322" s="20">
        <v>93.21</v>
      </c>
      <c r="AL322" s="1">
        <v>388.90000000000202</v>
      </c>
      <c r="AM322" s="1" t="s">
        <v>125</v>
      </c>
      <c r="AO322" s="4">
        <v>103.21</v>
      </c>
      <c r="AP322" s="1">
        <v>321679</v>
      </c>
      <c r="AQ322" s="1" t="s">
        <v>125</v>
      </c>
      <c r="AS322" s="4">
        <v>113.21</v>
      </c>
      <c r="AT322" s="1">
        <v>321679000</v>
      </c>
      <c r="AU322" s="1" t="s">
        <v>125</v>
      </c>
      <c r="AW322" s="4">
        <v>123.21</v>
      </c>
      <c r="AX322" s="1">
        <v>321679000000</v>
      </c>
      <c r="AY322" s="1" t="s">
        <v>125</v>
      </c>
      <c r="BA322" s="4">
        <v>133.21</v>
      </c>
      <c r="BB322" s="1">
        <v>321679000000000</v>
      </c>
      <c r="BC322" s="1" t="s">
        <v>125</v>
      </c>
      <c r="BE322" s="4">
        <v>143.21</v>
      </c>
      <c r="BF322" s="1">
        <v>3.21679E+17</v>
      </c>
      <c r="BG322" s="1" t="s">
        <v>125</v>
      </c>
    </row>
    <row r="323" spans="1:59" x14ac:dyDescent="0.55000000000000004">
      <c r="A323" s="20">
        <v>3.22</v>
      </c>
      <c r="B323" s="1">
        <v>322</v>
      </c>
      <c r="C323" s="1" t="s">
        <v>131</v>
      </c>
      <c r="E323" s="4">
        <v>13.22</v>
      </c>
      <c r="F323" s="21">
        <v>19.997999999999902</v>
      </c>
      <c r="G323" s="1" t="s">
        <v>129</v>
      </c>
      <c r="I323" s="20">
        <v>23.22</v>
      </c>
      <c r="J323" s="1">
        <v>19.997999999999902</v>
      </c>
      <c r="K323" s="1" t="s">
        <v>134</v>
      </c>
      <c r="M323" s="20">
        <v>33.22</v>
      </c>
      <c r="N323" s="1">
        <v>8.4059999999999704</v>
      </c>
      <c r="O323" s="1" t="s">
        <v>135</v>
      </c>
      <c r="Q323" s="20">
        <v>43.22</v>
      </c>
      <c r="R323" s="1">
        <v>2.9319999999999999</v>
      </c>
      <c r="S323" s="1" t="s">
        <v>137</v>
      </c>
      <c r="U323" s="20">
        <v>53.22</v>
      </c>
      <c r="V323" s="1">
        <v>14.405999999999899</v>
      </c>
      <c r="W323" s="1" t="s">
        <v>137</v>
      </c>
      <c r="Y323" s="20">
        <v>63.22</v>
      </c>
      <c r="Z323" s="1">
        <v>137.87</v>
      </c>
      <c r="AA323" s="1" t="s">
        <v>137</v>
      </c>
      <c r="AC323" s="20">
        <v>73.22</v>
      </c>
      <c r="AD323" s="1">
        <v>3.8979999999999699</v>
      </c>
      <c r="AE323" s="1" t="s">
        <v>125</v>
      </c>
      <c r="AG323" s="20">
        <v>83.22</v>
      </c>
      <c r="AH323" s="1">
        <v>38.979999999999997</v>
      </c>
      <c r="AI323" s="1" t="s">
        <v>125</v>
      </c>
      <c r="AK323" s="20">
        <v>93.22</v>
      </c>
      <c r="AL323" s="1">
        <v>389.800000000002</v>
      </c>
      <c r="AM323" s="1" t="s">
        <v>125</v>
      </c>
      <c r="AO323" s="4">
        <v>103.22</v>
      </c>
      <c r="AP323" s="1">
        <v>322678</v>
      </c>
      <c r="AQ323" s="1" t="s">
        <v>125</v>
      </c>
      <c r="AS323" s="4">
        <v>113.22</v>
      </c>
      <c r="AT323" s="1">
        <v>322678000</v>
      </c>
      <c r="AU323" s="1" t="s">
        <v>125</v>
      </c>
      <c r="AW323" s="4">
        <v>123.22</v>
      </c>
      <c r="AX323" s="1">
        <v>322678000000</v>
      </c>
      <c r="AY323" s="1" t="s">
        <v>125</v>
      </c>
      <c r="BA323" s="4">
        <v>133.22</v>
      </c>
      <c r="BB323" s="1">
        <v>322678000000000</v>
      </c>
      <c r="BC323" s="1" t="s">
        <v>125</v>
      </c>
      <c r="BE323" s="4">
        <v>143.22</v>
      </c>
      <c r="BF323" s="1">
        <v>3.22678E+17</v>
      </c>
      <c r="BG323" s="1" t="s">
        <v>125</v>
      </c>
    </row>
    <row r="324" spans="1:59" x14ac:dyDescent="0.55000000000000004">
      <c r="A324" s="20">
        <v>3.23</v>
      </c>
      <c r="B324" s="1">
        <v>323</v>
      </c>
      <c r="C324" s="1" t="s">
        <v>131</v>
      </c>
      <c r="E324" s="4">
        <v>13.23</v>
      </c>
      <c r="F324" s="21">
        <v>20.056999999999899</v>
      </c>
      <c r="G324" s="1" t="s">
        <v>129</v>
      </c>
      <c r="I324" s="20">
        <v>23.23</v>
      </c>
      <c r="J324" s="1">
        <v>20.056999999999899</v>
      </c>
      <c r="K324" s="1" t="s">
        <v>134</v>
      </c>
      <c r="M324" s="20">
        <v>33.229999999999997</v>
      </c>
      <c r="N324" s="1">
        <v>8.4289999999999701</v>
      </c>
      <c r="O324" s="1" t="s">
        <v>135</v>
      </c>
      <c r="Q324" s="20">
        <v>43.23</v>
      </c>
      <c r="R324" s="1">
        <v>2.9380000000000002</v>
      </c>
      <c r="S324" s="1" t="s">
        <v>137</v>
      </c>
      <c r="U324" s="20">
        <v>53.23</v>
      </c>
      <c r="V324" s="1">
        <v>14.428999999999901</v>
      </c>
      <c r="W324" s="1" t="s">
        <v>137</v>
      </c>
      <c r="Y324" s="20">
        <v>63.23</v>
      </c>
      <c r="Z324" s="1">
        <v>138.20500000000001</v>
      </c>
      <c r="AA324" s="1" t="s">
        <v>137</v>
      </c>
      <c r="AC324" s="20">
        <v>73.23</v>
      </c>
      <c r="AD324" s="1">
        <v>3.9069999999999698</v>
      </c>
      <c r="AE324" s="1" t="s">
        <v>125</v>
      </c>
      <c r="AG324" s="20">
        <v>83.23</v>
      </c>
      <c r="AH324" s="1">
        <v>39.07</v>
      </c>
      <c r="AI324" s="1" t="s">
        <v>125</v>
      </c>
      <c r="AK324" s="20">
        <v>93.23</v>
      </c>
      <c r="AL324" s="1">
        <v>390.70000000000198</v>
      </c>
      <c r="AM324" s="1" t="s">
        <v>125</v>
      </c>
      <c r="AO324" s="4">
        <v>103.23</v>
      </c>
      <c r="AP324" s="1">
        <v>323677</v>
      </c>
      <c r="AQ324" s="1" t="s">
        <v>125</v>
      </c>
      <c r="AS324" s="4">
        <v>113.23</v>
      </c>
      <c r="AT324" s="1">
        <v>323677000</v>
      </c>
      <c r="AU324" s="1" t="s">
        <v>125</v>
      </c>
      <c r="AW324" s="4">
        <v>123.23</v>
      </c>
      <c r="AX324" s="1">
        <v>323677000000</v>
      </c>
      <c r="AY324" s="1" t="s">
        <v>125</v>
      </c>
      <c r="BA324" s="4">
        <v>133.22999999999999</v>
      </c>
      <c r="BB324" s="1">
        <v>323677000000000</v>
      </c>
      <c r="BC324" s="1" t="s">
        <v>125</v>
      </c>
      <c r="BE324" s="4">
        <v>143.22999999999999</v>
      </c>
      <c r="BF324" s="1">
        <v>3.23677E+17</v>
      </c>
      <c r="BG324" s="1" t="s">
        <v>125</v>
      </c>
    </row>
    <row r="325" spans="1:59" x14ac:dyDescent="0.55000000000000004">
      <c r="A325" s="20">
        <v>3.24</v>
      </c>
      <c r="B325" s="1">
        <v>324</v>
      </c>
      <c r="C325" s="1" t="s">
        <v>131</v>
      </c>
      <c r="E325" s="4">
        <v>13.24</v>
      </c>
      <c r="F325" s="21">
        <v>20.1159999999999</v>
      </c>
      <c r="G325" s="1" t="s">
        <v>129</v>
      </c>
      <c r="I325" s="20">
        <v>23.24</v>
      </c>
      <c r="J325" s="1">
        <v>20.1159999999999</v>
      </c>
      <c r="K325" s="1" t="s">
        <v>134</v>
      </c>
      <c r="M325" s="20">
        <v>33.24</v>
      </c>
      <c r="N325" s="1">
        <v>8.4519999999999698</v>
      </c>
      <c r="O325" s="1" t="s">
        <v>135</v>
      </c>
      <c r="Q325" s="20">
        <v>43.24</v>
      </c>
      <c r="R325" s="1">
        <v>2.944</v>
      </c>
      <c r="S325" s="1" t="s">
        <v>137</v>
      </c>
      <c r="U325" s="20">
        <v>53.24</v>
      </c>
      <c r="V325" s="1">
        <v>14.4519999999999</v>
      </c>
      <c r="W325" s="1" t="s">
        <v>137</v>
      </c>
      <c r="Y325" s="20">
        <v>63.24</v>
      </c>
      <c r="Z325" s="1">
        <v>138.54</v>
      </c>
      <c r="AA325" s="1" t="s">
        <v>137</v>
      </c>
      <c r="AC325" s="20">
        <v>73.239999999999995</v>
      </c>
      <c r="AD325" s="1">
        <v>3.9159999999999702</v>
      </c>
      <c r="AE325" s="1" t="s">
        <v>125</v>
      </c>
      <c r="AG325" s="20">
        <v>83.24</v>
      </c>
      <c r="AH325" s="1">
        <v>39.159999999999997</v>
      </c>
      <c r="AI325" s="1" t="s">
        <v>125</v>
      </c>
      <c r="AK325" s="20">
        <v>93.24</v>
      </c>
      <c r="AL325" s="1">
        <v>391.60000000000201</v>
      </c>
      <c r="AM325" s="1" t="s">
        <v>125</v>
      </c>
      <c r="AO325" s="4">
        <v>103.24</v>
      </c>
      <c r="AP325" s="1">
        <v>324676</v>
      </c>
      <c r="AQ325" s="1" t="s">
        <v>125</v>
      </c>
      <c r="AS325" s="4">
        <v>113.24</v>
      </c>
      <c r="AT325" s="1">
        <v>324676000</v>
      </c>
      <c r="AU325" s="1" t="s">
        <v>125</v>
      </c>
      <c r="AW325" s="4">
        <v>123.24</v>
      </c>
      <c r="AX325" s="1">
        <v>324676000000</v>
      </c>
      <c r="AY325" s="1" t="s">
        <v>125</v>
      </c>
      <c r="BA325" s="4">
        <v>133.24</v>
      </c>
      <c r="BB325" s="1">
        <v>324676000000000</v>
      </c>
      <c r="BC325" s="1" t="s">
        <v>125</v>
      </c>
      <c r="BE325" s="4">
        <v>143.24</v>
      </c>
      <c r="BF325" s="1">
        <v>3.24676E+17</v>
      </c>
      <c r="BG325" s="1" t="s">
        <v>125</v>
      </c>
    </row>
    <row r="326" spans="1:59" x14ac:dyDescent="0.55000000000000004">
      <c r="A326" s="20">
        <v>3.25</v>
      </c>
      <c r="B326" s="1">
        <v>325</v>
      </c>
      <c r="C326" s="1" t="s">
        <v>131</v>
      </c>
      <c r="E326" s="4">
        <v>13.25</v>
      </c>
      <c r="F326" s="21">
        <v>20.174999999999901</v>
      </c>
      <c r="G326" s="1" t="s">
        <v>129</v>
      </c>
      <c r="I326" s="20">
        <v>23.25</v>
      </c>
      <c r="J326" s="1">
        <v>20.174999999999901</v>
      </c>
      <c r="K326" s="1" t="s">
        <v>134</v>
      </c>
      <c r="M326" s="20">
        <v>33.25</v>
      </c>
      <c r="N326" s="1">
        <v>8.4749999999999694</v>
      </c>
      <c r="O326" s="1" t="s">
        <v>135</v>
      </c>
      <c r="Q326" s="20">
        <v>43.25</v>
      </c>
      <c r="R326" s="1">
        <v>2.95</v>
      </c>
      <c r="S326" s="1" t="s">
        <v>137</v>
      </c>
      <c r="U326" s="20">
        <v>53.25</v>
      </c>
      <c r="V326" s="1">
        <v>14.4749999999999</v>
      </c>
      <c r="W326" s="1" t="s">
        <v>137</v>
      </c>
      <c r="Y326" s="20">
        <v>63.25</v>
      </c>
      <c r="Z326" s="1">
        <v>138.875</v>
      </c>
      <c r="AA326" s="1" t="s">
        <v>137</v>
      </c>
      <c r="AC326" s="20">
        <v>73.25</v>
      </c>
      <c r="AD326" s="1">
        <v>3.9249999999999701</v>
      </c>
      <c r="AE326" s="1" t="s">
        <v>125</v>
      </c>
      <c r="AG326" s="20">
        <v>83.25</v>
      </c>
      <c r="AH326" s="1">
        <v>39.25</v>
      </c>
      <c r="AI326" s="1" t="s">
        <v>125</v>
      </c>
      <c r="AK326" s="20">
        <v>93.25</v>
      </c>
      <c r="AL326" s="1">
        <v>392.50000000000199</v>
      </c>
      <c r="AM326" s="1" t="s">
        <v>125</v>
      </c>
      <c r="AO326" s="4">
        <v>103.25</v>
      </c>
      <c r="AP326" s="1">
        <v>325675</v>
      </c>
      <c r="AQ326" s="1" t="s">
        <v>125</v>
      </c>
      <c r="AS326" s="4">
        <v>113.25</v>
      </c>
      <c r="AT326" s="1">
        <v>325675000</v>
      </c>
      <c r="AU326" s="1" t="s">
        <v>125</v>
      </c>
      <c r="AW326" s="4">
        <v>123.25</v>
      </c>
      <c r="AX326" s="1">
        <v>325675000000</v>
      </c>
      <c r="AY326" s="1" t="s">
        <v>125</v>
      </c>
      <c r="BA326" s="4">
        <v>133.25</v>
      </c>
      <c r="BB326" s="1">
        <v>325675000000000</v>
      </c>
      <c r="BC326" s="1" t="s">
        <v>125</v>
      </c>
      <c r="BE326" s="4">
        <v>143.25</v>
      </c>
      <c r="BF326" s="1">
        <v>3.25675E+17</v>
      </c>
      <c r="BG326" s="1" t="s">
        <v>125</v>
      </c>
    </row>
    <row r="327" spans="1:59" x14ac:dyDescent="0.55000000000000004">
      <c r="A327" s="20">
        <v>3.26</v>
      </c>
      <c r="B327" s="1">
        <v>326</v>
      </c>
      <c r="C327" s="1" t="s">
        <v>131</v>
      </c>
      <c r="E327" s="4">
        <v>13.26</v>
      </c>
      <c r="F327" s="21">
        <v>20.233999999999899</v>
      </c>
      <c r="G327" s="1" t="s">
        <v>129</v>
      </c>
      <c r="I327" s="20">
        <v>23.26</v>
      </c>
      <c r="J327" s="1">
        <v>20.233999999999899</v>
      </c>
      <c r="K327" s="1" t="s">
        <v>134</v>
      </c>
      <c r="M327" s="20">
        <v>33.26</v>
      </c>
      <c r="N327" s="1">
        <v>8.4979999999999691</v>
      </c>
      <c r="O327" s="1" t="s">
        <v>135</v>
      </c>
      <c r="Q327" s="20">
        <v>43.26</v>
      </c>
      <c r="R327" s="1">
        <v>2.956</v>
      </c>
      <c r="S327" s="1" t="s">
        <v>137</v>
      </c>
      <c r="U327" s="20">
        <v>53.26</v>
      </c>
      <c r="V327" s="1">
        <v>14.4979999999999</v>
      </c>
      <c r="W327" s="1" t="s">
        <v>137</v>
      </c>
      <c r="Y327" s="20">
        <v>63.26</v>
      </c>
      <c r="Z327" s="1">
        <v>139.21</v>
      </c>
      <c r="AA327" s="1" t="s">
        <v>137</v>
      </c>
      <c r="AC327" s="20">
        <v>73.260000000000005</v>
      </c>
      <c r="AD327" s="1">
        <v>3.93399999999997</v>
      </c>
      <c r="AE327" s="1" t="s">
        <v>125</v>
      </c>
      <c r="AG327" s="20">
        <v>83.26</v>
      </c>
      <c r="AH327" s="1">
        <v>39.340000000000003</v>
      </c>
      <c r="AI327" s="1" t="s">
        <v>125</v>
      </c>
      <c r="AK327" s="20">
        <v>93.26</v>
      </c>
      <c r="AL327" s="1">
        <v>393.40000000000202</v>
      </c>
      <c r="AM327" s="1" t="s">
        <v>125</v>
      </c>
      <c r="AO327" s="4">
        <v>103.26</v>
      </c>
      <c r="AP327" s="1">
        <v>326674</v>
      </c>
      <c r="AQ327" s="1" t="s">
        <v>125</v>
      </c>
      <c r="AS327" s="4">
        <v>113.26</v>
      </c>
      <c r="AT327" s="1">
        <v>326674000</v>
      </c>
      <c r="AU327" s="1" t="s">
        <v>125</v>
      </c>
      <c r="AW327" s="4">
        <v>123.26</v>
      </c>
      <c r="AX327" s="1">
        <v>326674000000</v>
      </c>
      <c r="AY327" s="1" t="s">
        <v>125</v>
      </c>
      <c r="BA327" s="4">
        <v>133.26</v>
      </c>
      <c r="BB327" s="1">
        <v>326674000000000</v>
      </c>
      <c r="BC327" s="1" t="s">
        <v>125</v>
      </c>
      <c r="BE327" s="4">
        <v>143.26</v>
      </c>
      <c r="BF327" s="1">
        <v>3.26674E+17</v>
      </c>
      <c r="BG327" s="1" t="s">
        <v>125</v>
      </c>
    </row>
    <row r="328" spans="1:59" x14ac:dyDescent="0.55000000000000004">
      <c r="A328" s="20">
        <v>3.27</v>
      </c>
      <c r="B328" s="1">
        <v>327</v>
      </c>
      <c r="C328" s="1" t="s">
        <v>131</v>
      </c>
      <c r="E328" s="4">
        <v>13.27</v>
      </c>
      <c r="F328" s="21">
        <v>20.2929999999999</v>
      </c>
      <c r="G328" s="1" t="s">
        <v>129</v>
      </c>
      <c r="I328" s="20">
        <v>23.27</v>
      </c>
      <c r="J328" s="1">
        <v>20.2929999999999</v>
      </c>
      <c r="K328" s="1" t="s">
        <v>134</v>
      </c>
      <c r="M328" s="20">
        <v>33.270000000000003</v>
      </c>
      <c r="N328" s="1">
        <v>8.5209999999999706</v>
      </c>
      <c r="O328" s="1" t="s">
        <v>135</v>
      </c>
      <c r="Q328" s="20">
        <v>43.27</v>
      </c>
      <c r="R328" s="1">
        <v>2.9620000000000002</v>
      </c>
      <c r="S328" s="1" t="s">
        <v>137</v>
      </c>
      <c r="U328" s="20">
        <v>53.27</v>
      </c>
      <c r="V328" s="1">
        <v>14.5209999999999</v>
      </c>
      <c r="W328" s="1" t="s">
        <v>137</v>
      </c>
      <c r="Y328" s="20">
        <v>63.27</v>
      </c>
      <c r="Z328" s="1">
        <v>139.54499999999999</v>
      </c>
      <c r="AA328" s="1" t="s">
        <v>137</v>
      </c>
      <c r="AC328" s="20">
        <v>73.27</v>
      </c>
      <c r="AD328" s="1">
        <v>3.9429999999999699</v>
      </c>
      <c r="AE328" s="1" t="s">
        <v>125</v>
      </c>
      <c r="AG328" s="20">
        <v>83.27</v>
      </c>
      <c r="AH328" s="1">
        <v>39.43</v>
      </c>
      <c r="AI328" s="1" t="s">
        <v>125</v>
      </c>
      <c r="AK328" s="20">
        <v>93.27</v>
      </c>
      <c r="AL328" s="1">
        <v>394.300000000002</v>
      </c>
      <c r="AM328" s="1" t="s">
        <v>125</v>
      </c>
      <c r="AO328" s="4">
        <v>103.27</v>
      </c>
      <c r="AP328" s="1">
        <v>327673</v>
      </c>
      <c r="AQ328" s="1" t="s">
        <v>125</v>
      </c>
      <c r="AS328" s="4">
        <v>113.27</v>
      </c>
      <c r="AT328" s="1">
        <v>327673000</v>
      </c>
      <c r="AU328" s="1" t="s">
        <v>125</v>
      </c>
      <c r="AW328" s="4">
        <v>123.27</v>
      </c>
      <c r="AX328" s="1">
        <v>327673000000</v>
      </c>
      <c r="AY328" s="1" t="s">
        <v>125</v>
      </c>
      <c r="BA328" s="4">
        <v>133.27000000000001</v>
      </c>
      <c r="BB328" s="1">
        <v>327673000000000</v>
      </c>
      <c r="BC328" s="1" t="s">
        <v>125</v>
      </c>
      <c r="BE328" s="4">
        <v>143.27000000000001</v>
      </c>
      <c r="BF328" s="1">
        <v>3.27673E+17</v>
      </c>
      <c r="BG328" s="1" t="s">
        <v>125</v>
      </c>
    </row>
    <row r="329" spans="1:59" x14ac:dyDescent="0.55000000000000004">
      <c r="A329" s="20">
        <v>3.28</v>
      </c>
      <c r="B329" s="1">
        <v>328</v>
      </c>
      <c r="C329" s="1" t="s">
        <v>131</v>
      </c>
      <c r="E329" s="4">
        <v>13.28</v>
      </c>
      <c r="F329" s="21">
        <v>20.351999999999901</v>
      </c>
      <c r="G329" s="1" t="s">
        <v>129</v>
      </c>
      <c r="I329" s="20">
        <v>23.28</v>
      </c>
      <c r="J329" s="1">
        <v>20.351999999999901</v>
      </c>
      <c r="K329" s="1" t="s">
        <v>134</v>
      </c>
      <c r="M329" s="20">
        <v>33.28</v>
      </c>
      <c r="N329" s="1">
        <v>8.5439999999999703</v>
      </c>
      <c r="O329" s="1" t="s">
        <v>135</v>
      </c>
      <c r="Q329" s="20">
        <v>43.28</v>
      </c>
      <c r="R329" s="1">
        <v>2.968</v>
      </c>
      <c r="S329" s="1" t="s">
        <v>137</v>
      </c>
      <c r="U329" s="20">
        <v>53.28</v>
      </c>
      <c r="V329" s="1">
        <v>14.543999999999899</v>
      </c>
      <c r="W329" s="1" t="s">
        <v>137</v>
      </c>
      <c r="Y329" s="20">
        <v>63.28</v>
      </c>
      <c r="Z329" s="1">
        <v>139.88</v>
      </c>
      <c r="AA329" s="1" t="s">
        <v>137</v>
      </c>
      <c r="AC329" s="20">
        <v>73.28</v>
      </c>
      <c r="AD329" s="1">
        <v>3.9519999999999702</v>
      </c>
      <c r="AE329" s="1" t="s">
        <v>125</v>
      </c>
      <c r="AG329" s="20">
        <v>83.28</v>
      </c>
      <c r="AH329" s="1">
        <v>39.520000000000003</v>
      </c>
      <c r="AI329" s="1" t="s">
        <v>125</v>
      </c>
      <c r="AK329" s="20">
        <v>93.28</v>
      </c>
      <c r="AL329" s="1">
        <v>395.20000000000198</v>
      </c>
      <c r="AM329" s="1" t="s">
        <v>125</v>
      </c>
      <c r="AO329" s="4">
        <v>103.28</v>
      </c>
      <c r="AP329" s="1">
        <v>328672</v>
      </c>
      <c r="AQ329" s="1" t="s">
        <v>125</v>
      </c>
      <c r="AS329" s="4">
        <v>113.28</v>
      </c>
      <c r="AT329" s="1">
        <v>328672000</v>
      </c>
      <c r="AU329" s="1" t="s">
        <v>125</v>
      </c>
      <c r="AW329" s="4">
        <v>123.28</v>
      </c>
      <c r="AX329" s="1">
        <v>328672000000</v>
      </c>
      <c r="AY329" s="1" t="s">
        <v>125</v>
      </c>
      <c r="BA329" s="4">
        <v>133.28</v>
      </c>
      <c r="BB329" s="1">
        <v>328672000000000</v>
      </c>
      <c r="BC329" s="1" t="s">
        <v>125</v>
      </c>
      <c r="BE329" s="4">
        <v>143.28</v>
      </c>
      <c r="BF329" s="1">
        <v>3.28672E+17</v>
      </c>
      <c r="BG329" s="1" t="s">
        <v>125</v>
      </c>
    </row>
    <row r="330" spans="1:59" x14ac:dyDescent="0.55000000000000004">
      <c r="A330" s="20">
        <v>3.29</v>
      </c>
      <c r="B330" s="1">
        <v>329</v>
      </c>
      <c r="C330" s="1" t="s">
        <v>131</v>
      </c>
      <c r="E330" s="4">
        <v>13.29</v>
      </c>
      <c r="F330" s="21">
        <v>20.410999999999898</v>
      </c>
      <c r="G330" s="1" t="s">
        <v>129</v>
      </c>
      <c r="I330" s="20">
        <v>23.29</v>
      </c>
      <c r="J330" s="1">
        <v>20.410999999999898</v>
      </c>
      <c r="K330" s="1" t="s">
        <v>134</v>
      </c>
      <c r="M330" s="20">
        <v>33.29</v>
      </c>
      <c r="N330" s="1">
        <v>8.56699999999997</v>
      </c>
      <c r="O330" s="1" t="s">
        <v>135</v>
      </c>
      <c r="Q330" s="20">
        <v>43.29</v>
      </c>
      <c r="R330" s="1">
        <v>2.9740000000000002</v>
      </c>
      <c r="S330" s="1" t="s">
        <v>137</v>
      </c>
      <c r="U330" s="20">
        <v>53.29</v>
      </c>
      <c r="V330" s="1">
        <v>14.566999999999901</v>
      </c>
      <c r="W330" s="1" t="s">
        <v>137</v>
      </c>
      <c r="Y330" s="20">
        <v>63.29</v>
      </c>
      <c r="Z330" s="1">
        <v>140.215</v>
      </c>
      <c r="AA330" s="1" t="s">
        <v>137</v>
      </c>
      <c r="AC330" s="20">
        <v>73.290000000000006</v>
      </c>
      <c r="AD330" s="1">
        <v>3.9609999999999701</v>
      </c>
      <c r="AE330" s="1" t="s">
        <v>125</v>
      </c>
      <c r="AG330" s="20">
        <v>83.29</v>
      </c>
      <c r="AH330" s="1">
        <v>39.61</v>
      </c>
      <c r="AI330" s="1" t="s">
        <v>125</v>
      </c>
      <c r="AK330" s="20">
        <v>93.29</v>
      </c>
      <c r="AL330" s="1">
        <v>396.10000000000201</v>
      </c>
      <c r="AM330" s="1" t="s">
        <v>125</v>
      </c>
      <c r="AO330" s="4">
        <v>103.29</v>
      </c>
      <c r="AP330" s="1">
        <v>329671</v>
      </c>
      <c r="AQ330" s="1" t="s">
        <v>125</v>
      </c>
      <c r="AS330" s="4">
        <v>113.29</v>
      </c>
      <c r="AT330" s="1">
        <v>329671000</v>
      </c>
      <c r="AU330" s="1" t="s">
        <v>125</v>
      </c>
      <c r="AW330" s="4">
        <v>123.29</v>
      </c>
      <c r="AX330" s="1">
        <v>329671000000</v>
      </c>
      <c r="AY330" s="1" t="s">
        <v>125</v>
      </c>
      <c r="BA330" s="4">
        <v>133.29</v>
      </c>
      <c r="BB330" s="1">
        <v>329671000000000</v>
      </c>
      <c r="BC330" s="1" t="s">
        <v>125</v>
      </c>
      <c r="BE330" s="4">
        <v>143.29</v>
      </c>
      <c r="BF330" s="1">
        <v>3.29671E+17</v>
      </c>
      <c r="BG330" s="1" t="s">
        <v>125</v>
      </c>
    </row>
    <row r="331" spans="1:59" x14ac:dyDescent="0.55000000000000004">
      <c r="A331" s="20">
        <v>3.3</v>
      </c>
      <c r="B331" s="1">
        <v>330</v>
      </c>
      <c r="C331" s="1" t="s">
        <v>131</v>
      </c>
      <c r="E331" s="4">
        <v>13.3</v>
      </c>
      <c r="F331" s="21">
        <v>20.469999999999899</v>
      </c>
      <c r="G331" s="1" t="s">
        <v>129</v>
      </c>
      <c r="I331" s="20">
        <v>23.3</v>
      </c>
      <c r="J331" s="1">
        <v>20.469999999999899</v>
      </c>
      <c r="K331" s="1" t="s">
        <v>134</v>
      </c>
      <c r="M331" s="20">
        <v>33.299999999999997</v>
      </c>
      <c r="N331" s="1">
        <v>8.5899999999999697</v>
      </c>
      <c r="O331" s="1" t="s">
        <v>135</v>
      </c>
      <c r="Q331" s="20">
        <v>43.3</v>
      </c>
      <c r="R331" s="1">
        <v>2.98</v>
      </c>
      <c r="S331" s="1" t="s">
        <v>137</v>
      </c>
      <c r="U331" s="20">
        <v>53.3</v>
      </c>
      <c r="V331" s="1">
        <v>14.5899999999999</v>
      </c>
      <c r="W331" s="1" t="s">
        <v>137</v>
      </c>
      <c r="Y331" s="20">
        <v>63.3</v>
      </c>
      <c r="Z331" s="1">
        <v>140.55000000000001</v>
      </c>
      <c r="AA331" s="1" t="s">
        <v>137</v>
      </c>
      <c r="AC331" s="20">
        <v>73.3</v>
      </c>
      <c r="AD331" s="1">
        <v>3.96999999999997</v>
      </c>
      <c r="AE331" s="1" t="s">
        <v>125</v>
      </c>
      <c r="AG331" s="20">
        <v>83.3</v>
      </c>
      <c r="AH331" s="1">
        <v>39.700000000000003</v>
      </c>
      <c r="AI331" s="1" t="s">
        <v>125</v>
      </c>
      <c r="AK331" s="20">
        <v>93.3</v>
      </c>
      <c r="AL331" s="1">
        <v>397.00000000000199</v>
      </c>
      <c r="AM331" s="1" t="s">
        <v>125</v>
      </c>
      <c r="AO331" s="4">
        <v>103.3</v>
      </c>
      <c r="AP331" s="1">
        <v>330670</v>
      </c>
      <c r="AQ331" s="1" t="s">
        <v>125</v>
      </c>
      <c r="AS331" s="4">
        <v>113.3</v>
      </c>
      <c r="AT331" s="1">
        <v>330670000</v>
      </c>
      <c r="AU331" s="1" t="s">
        <v>125</v>
      </c>
      <c r="AW331" s="4">
        <v>123.3</v>
      </c>
      <c r="AX331" s="1">
        <v>330670000000</v>
      </c>
      <c r="AY331" s="1" t="s">
        <v>125</v>
      </c>
      <c r="BA331" s="4">
        <v>133.30000000000001</v>
      </c>
      <c r="BB331" s="1">
        <v>330670000000000</v>
      </c>
      <c r="BC331" s="1" t="s">
        <v>125</v>
      </c>
      <c r="BE331" s="4">
        <v>143.30000000000001</v>
      </c>
      <c r="BF331" s="1">
        <v>3.3067E+17</v>
      </c>
      <c r="BG331" s="1" t="s">
        <v>125</v>
      </c>
    </row>
    <row r="332" spans="1:59" x14ac:dyDescent="0.55000000000000004">
      <c r="A332" s="20">
        <v>3.31</v>
      </c>
      <c r="B332" s="1">
        <v>331</v>
      </c>
      <c r="C332" s="1" t="s">
        <v>131</v>
      </c>
      <c r="E332" s="4">
        <v>13.31</v>
      </c>
      <c r="F332" s="21">
        <v>20.5289999999999</v>
      </c>
      <c r="G332" s="1" t="s">
        <v>129</v>
      </c>
      <c r="I332" s="20">
        <v>23.31</v>
      </c>
      <c r="J332" s="1">
        <v>20.5289999999999</v>
      </c>
      <c r="K332" s="1" t="s">
        <v>134</v>
      </c>
      <c r="M332" s="20">
        <v>33.31</v>
      </c>
      <c r="N332" s="1">
        <v>8.6129999999999693</v>
      </c>
      <c r="O332" s="1" t="s">
        <v>135</v>
      </c>
      <c r="Q332" s="20">
        <v>43.31</v>
      </c>
      <c r="R332" s="1">
        <v>2.9860000000000002</v>
      </c>
      <c r="S332" s="1" t="s">
        <v>137</v>
      </c>
      <c r="U332" s="20">
        <v>53.31</v>
      </c>
      <c r="V332" s="1">
        <v>14.6129999999999</v>
      </c>
      <c r="W332" s="1" t="s">
        <v>137</v>
      </c>
      <c r="Y332" s="20">
        <v>63.31</v>
      </c>
      <c r="Z332" s="1">
        <v>140.88499999999999</v>
      </c>
      <c r="AA332" s="1" t="s">
        <v>137</v>
      </c>
      <c r="AC332" s="20">
        <v>73.31</v>
      </c>
      <c r="AD332" s="1">
        <v>3.9789999999999699</v>
      </c>
      <c r="AE332" s="1" t="s">
        <v>125</v>
      </c>
      <c r="AG332" s="20">
        <v>83.31</v>
      </c>
      <c r="AH332" s="1">
        <v>39.79</v>
      </c>
      <c r="AI332" s="1" t="s">
        <v>125</v>
      </c>
      <c r="AK332" s="20">
        <v>93.31</v>
      </c>
      <c r="AL332" s="1">
        <v>397.90000000000202</v>
      </c>
      <c r="AM332" s="1" t="s">
        <v>125</v>
      </c>
      <c r="AO332" s="4">
        <v>103.31</v>
      </c>
      <c r="AP332" s="1">
        <v>331669</v>
      </c>
      <c r="AQ332" s="1" t="s">
        <v>125</v>
      </c>
      <c r="AS332" s="4">
        <v>113.31</v>
      </c>
      <c r="AT332" s="1">
        <v>331669000</v>
      </c>
      <c r="AU332" s="1" t="s">
        <v>125</v>
      </c>
      <c r="AW332" s="4">
        <v>123.31</v>
      </c>
      <c r="AX332" s="1">
        <v>331669000000</v>
      </c>
      <c r="AY332" s="1" t="s">
        <v>125</v>
      </c>
      <c r="BA332" s="4">
        <v>133.31</v>
      </c>
      <c r="BB332" s="1">
        <v>331669000000000</v>
      </c>
      <c r="BC332" s="1" t="s">
        <v>125</v>
      </c>
      <c r="BE332" s="4">
        <v>143.31</v>
      </c>
      <c r="BF332" s="1">
        <v>3.31669E+17</v>
      </c>
      <c r="BG332" s="1" t="s">
        <v>125</v>
      </c>
    </row>
    <row r="333" spans="1:59" x14ac:dyDescent="0.55000000000000004">
      <c r="A333" s="20">
        <v>3.32</v>
      </c>
      <c r="B333" s="1">
        <v>332</v>
      </c>
      <c r="C333" s="1" t="s">
        <v>131</v>
      </c>
      <c r="E333" s="4">
        <v>13.32</v>
      </c>
      <c r="F333" s="21">
        <v>20.587999999999901</v>
      </c>
      <c r="G333" s="1" t="s">
        <v>129</v>
      </c>
      <c r="I333" s="20">
        <v>23.32</v>
      </c>
      <c r="J333" s="1">
        <v>20.587999999999901</v>
      </c>
      <c r="K333" s="1" t="s">
        <v>134</v>
      </c>
      <c r="M333" s="20">
        <v>33.32</v>
      </c>
      <c r="N333" s="1">
        <v>8.6359999999999708</v>
      </c>
      <c r="O333" s="1" t="s">
        <v>135</v>
      </c>
      <c r="Q333" s="20">
        <v>43.32</v>
      </c>
      <c r="R333" s="1">
        <v>2.992</v>
      </c>
      <c r="S333" s="1" t="s">
        <v>137</v>
      </c>
      <c r="U333" s="20">
        <v>53.32</v>
      </c>
      <c r="V333" s="1">
        <v>14.6359999999999</v>
      </c>
      <c r="W333" s="1" t="s">
        <v>137</v>
      </c>
      <c r="Y333" s="20">
        <v>63.32</v>
      </c>
      <c r="Z333" s="1">
        <v>141.22</v>
      </c>
      <c r="AA333" s="1" t="s">
        <v>137</v>
      </c>
      <c r="AC333" s="20">
        <v>73.319999999999993</v>
      </c>
      <c r="AD333" s="1">
        <v>3.9879999999999698</v>
      </c>
      <c r="AE333" s="1" t="s">
        <v>125</v>
      </c>
      <c r="AG333" s="20">
        <v>83.32</v>
      </c>
      <c r="AH333" s="1">
        <v>39.880000000000003</v>
      </c>
      <c r="AI333" s="1" t="s">
        <v>125</v>
      </c>
      <c r="AK333" s="20">
        <v>93.32</v>
      </c>
      <c r="AL333" s="1">
        <v>398.800000000002</v>
      </c>
      <c r="AM333" s="1" t="s">
        <v>125</v>
      </c>
      <c r="AO333" s="4">
        <v>103.32</v>
      </c>
      <c r="AP333" s="1">
        <v>332668</v>
      </c>
      <c r="AQ333" s="1" t="s">
        <v>125</v>
      </c>
      <c r="AS333" s="4">
        <v>113.32</v>
      </c>
      <c r="AT333" s="1">
        <v>332668000</v>
      </c>
      <c r="AU333" s="1" t="s">
        <v>125</v>
      </c>
      <c r="AW333" s="4">
        <v>123.32</v>
      </c>
      <c r="AX333" s="1">
        <v>332668000000</v>
      </c>
      <c r="AY333" s="1" t="s">
        <v>125</v>
      </c>
      <c r="BA333" s="4">
        <v>133.32</v>
      </c>
      <c r="BB333" s="1">
        <v>332668000000000</v>
      </c>
      <c r="BC333" s="1" t="s">
        <v>125</v>
      </c>
      <c r="BE333" s="4">
        <v>143.32</v>
      </c>
      <c r="BF333" s="1">
        <v>3.32668E+17</v>
      </c>
      <c r="BG333" s="1" t="s">
        <v>125</v>
      </c>
    </row>
    <row r="334" spans="1:59" x14ac:dyDescent="0.55000000000000004">
      <c r="A334" s="20">
        <v>3.33</v>
      </c>
      <c r="B334" s="1">
        <v>333</v>
      </c>
      <c r="C334" s="1" t="s">
        <v>131</v>
      </c>
      <c r="E334" s="4">
        <v>13.33</v>
      </c>
      <c r="F334" s="21">
        <v>20.646999999999899</v>
      </c>
      <c r="G334" s="1" t="s">
        <v>129</v>
      </c>
      <c r="I334" s="20">
        <v>23.33</v>
      </c>
      <c r="J334" s="1">
        <v>20.646999999999899</v>
      </c>
      <c r="K334" s="1" t="s">
        <v>134</v>
      </c>
      <c r="M334" s="20">
        <v>33.33</v>
      </c>
      <c r="N334" s="1">
        <v>8.6589999999999705</v>
      </c>
      <c r="O334" s="1" t="s">
        <v>135</v>
      </c>
      <c r="Q334" s="20">
        <v>43.33</v>
      </c>
      <c r="R334" s="1">
        <v>2.9980000000000002</v>
      </c>
      <c r="S334" s="1" t="s">
        <v>137</v>
      </c>
      <c r="U334" s="20">
        <v>53.33</v>
      </c>
      <c r="V334" s="1">
        <v>14.658999999999899</v>
      </c>
      <c r="W334" s="1" t="s">
        <v>137</v>
      </c>
      <c r="Y334" s="20">
        <v>63.33</v>
      </c>
      <c r="Z334" s="1">
        <v>141.55500000000001</v>
      </c>
      <c r="AA334" s="1" t="s">
        <v>137</v>
      </c>
      <c r="AC334" s="20">
        <v>73.33</v>
      </c>
      <c r="AD334" s="1">
        <v>3.9969999999999701</v>
      </c>
      <c r="AE334" s="1" t="s">
        <v>125</v>
      </c>
      <c r="AG334" s="20">
        <v>83.33</v>
      </c>
      <c r="AH334" s="1">
        <v>39.97</v>
      </c>
      <c r="AI334" s="1" t="s">
        <v>125</v>
      </c>
      <c r="AK334" s="20">
        <v>93.33</v>
      </c>
      <c r="AL334" s="1">
        <v>399.70000000000198</v>
      </c>
      <c r="AM334" s="1" t="s">
        <v>125</v>
      </c>
      <c r="AO334" s="4">
        <v>103.33</v>
      </c>
      <c r="AP334" s="1">
        <v>333667</v>
      </c>
      <c r="AQ334" s="1" t="s">
        <v>125</v>
      </c>
      <c r="AS334" s="4">
        <v>113.33</v>
      </c>
      <c r="AT334" s="1">
        <v>333667000</v>
      </c>
      <c r="AU334" s="1" t="s">
        <v>125</v>
      </c>
      <c r="AW334" s="4">
        <v>123.33</v>
      </c>
      <c r="AX334" s="1">
        <v>333667000000</v>
      </c>
      <c r="AY334" s="1" t="s">
        <v>125</v>
      </c>
      <c r="BA334" s="4">
        <v>133.33000000000001</v>
      </c>
      <c r="BB334" s="1">
        <v>333667000000000</v>
      </c>
      <c r="BC334" s="1" t="s">
        <v>125</v>
      </c>
      <c r="BE334" s="4">
        <v>143.33000000000001</v>
      </c>
      <c r="BF334" s="1">
        <v>3.33667E+17</v>
      </c>
      <c r="BG334" s="1" t="s">
        <v>125</v>
      </c>
    </row>
    <row r="335" spans="1:59" x14ac:dyDescent="0.55000000000000004">
      <c r="A335" s="20">
        <v>3.34</v>
      </c>
      <c r="B335" s="1">
        <v>334</v>
      </c>
      <c r="C335" s="1" t="s">
        <v>131</v>
      </c>
      <c r="E335" s="4">
        <v>13.34</v>
      </c>
      <c r="F335" s="21">
        <v>20.7059999999999</v>
      </c>
      <c r="G335" s="1" t="s">
        <v>129</v>
      </c>
      <c r="I335" s="20">
        <v>23.34</v>
      </c>
      <c r="J335" s="1">
        <v>20.7059999999999</v>
      </c>
      <c r="K335" s="1" t="s">
        <v>134</v>
      </c>
      <c r="M335" s="20">
        <v>33.340000000000003</v>
      </c>
      <c r="N335" s="1">
        <v>8.6819999999999702</v>
      </c>
      <c r="O335" s="1" t="s">
        <v>135</v>
      </c>
      <c r="Q335" s="20">
        <v>43.34</v>
      </c>
      <c r="R335" s="1">
        <v>3.004</v>
      </c>
      <c r="S335" s="1" t="s">
        <v>137</v>
      </c>
      <c r="U335" s="20">
        <v>53.34</v>
      </c>
      <c r="V335" s="1">
        <v>14.681999999999899</v>
      </c>
      <c r="W335" s="1" t="s">
        <v>137</v>
      </c>
      <c r="Y335" s="20">
        <v>63.34</v>
      </c>
      <c r="Z335" s="1">
        <v>141.88999999999999</v>
      </c>
      <c r="AA335" s="1" t="s">
        <v>137</v>
      </c>
      <c r="AC335" s="20">
        <v>73.34</v>
      </c>
      <c r="AD335" s="1">
        <v>4.00599999999997</v>
      </c>
      <c r="AE335" s="1" t="s">
        <v>125</v>
      </c>
      <c r="AG335" s="20">
        <v>83.34</v>
      </c>
      <c r="AH335" s="1">
        <v>40.06</v>
      </c>
      <c r="AI335" s="1" t="s">
        <v>125</v>
      </c>
      <c r="AK335" s="20">
        <v>93.34</v>
      </c>
      <c r="AL335" s="1">
        <v>400.60000000000201</v>
      </c>
      <c r="AM335" s="1" t="s">
        <v>125</v>
      </c>
      <c r="AO335" s="4">
        <v>103.34</v>
      </c>
      <c r="AP335" s="1">
        <v>334666</v>
      </c>
      <c r="AQ335" s="1" t="s">
        <v>125</v>
      </c>
      <c r="AS335" s="4">
        <v>113.34</v>
      </c>
      <c r="AT335" s="1">
        <v>334666000</v>
      </c>
      <c r="AU335" s="1" t="s">
        <v>125</v>
      </c>
      <c r="AW335" s="4">
        <v>123.34</v>
      </c>
      <c r="AX335" s="1">
        <v>334666000000</v>
      </c>
      <c r="AY335" s="1" t="s">
        <v>125</v>
      </c>
      <c r="BA335" s="4">
        <v>133.34</v>
      </c>
      <c r="BB335" s="1">
        <v>334666000000000</v>
      </c>
      <c r="BC335" s="1" t="s">
        <v>125</v>
      </c>
      <c r="BE335" s="4">
        <v>143.34</v>
      </c>
      <c r="BF335" s="1">
        <v>3.34666E+17</v>
      </c>
      <c r="BG335" s="1" t="s">
        <v>125</v>
      </c>
    </row>
    <row r="336" spans="1:59" x14ac:dyDescent="0.55000000000000004">
      <c r="A336" s="20">
        <v>3.35</v>
      </c>
      <c r="B336" s="1">
        <v>335</v>
      </c>
      <c r="C336" s="1" t="s">
        <v>131</v>
      </c>
      <c r="E336" s="4">
        <v>13.35</v>
      </c>
      <c r="F336" s="21">
        <v>20.764999999999901</v>
      </c>
      <c r="G336" s="1" t="s">
        <v>129</v>
      </c>
      <c r="I336" s="20">
        <v>23.35</v>
      </c>
      <c r="J336" s="1">
        <v>20.764999999999901</v>
      </c>
      <c r="K336" s="1" t="s">
        <v>134</v>
      </c>
      <c r="M336" s="20">
        <v>33.35</v>
      </c>
      <c r="N336" s="1">
        <v>8.7049999999999699</v>
      </c>
      <c r="O336" s="1" t="s">
        <v>135</v>
      </c>
      <c r="Q336" s="20">
        <v>43.35</v>
      </c>
      <c r="R336" s="1">
        <v>3.01</v>
      </c>
      <c r="S336" s="1" t="s">
        <v>137</v>
      </c>
      <c r="U336" s="20">
        <v>53.35</v>
      </c>
      <c r="V336" s="1">
        <v>14.704999999999901</v>
      </c>
      <c r="W336" s="1" t="s">
        <v>137</v>
      </c>
      <c r="Y336" s="20">
        <v>63.35</v>
      </c>
      <c r="Z336" s="1">
        <v>142.22499999999999</v>
      </c>
      <c r="AA336" s="1" t="s">
        <v>137</v>
      </c>
      <c r="AC336" s="20">
        <v>73.349999999999994</v>
      </c>
      <c r="AD336" s="1">
        <v>4.0149999999999704</v>
      </c>
      <c r="AE336" s="1" t="s">
        <v>125</v>
      </c>
      <c r="AG336" s="20">
        <v>83.35</v>
      </c>
      <c r="AH336" s="1">
        <v>40.15</v>
      </c>
      <c r="AI336" s="1" t="s">
        <v>125</v>
      </c>
      <c r="AK336" s="20">
        <v>93.35</v>
      </c>
      <c r="AL336" s="1">
        <v>401.50000000000199</v>
      </c>
      <c r="AM336" s="1" t="s">
        <v>125</v>
      </c>
      <c r="AO336" s="4">
        <v>103.35</v>
      </c>
      <c r="AP336" s="1">
        <v>335665</v>
      </c>
      <c r="AQ336" s="1" t="s">
        <v>125</v>
      </c>
      <c r="AS336" s="4">
        <v>113.35</v>
      </c>
      <c r="AT336" s="1">
        <v>335665000</v>
      </c>
      <c r="AU336" s="1" t="s">
        <v>125</v>
      </c>
      <c r="AW336" s="4">
        <v>123.35</v>
      </c>
      <c r="AX336" s="1">
        <v>335665000000</v>
      </c>
      <c r="AY336" s="1" t="s">
        <v>125</v>
      </c>
      <c r="BA336" s="4">
        <v>133.35</v>
      </c>
      <c r="BB336" s="1">
        <v>335665000000000</v>
      </c>
      <c r="BC336" s="1" t="s">
        <v>125</v>
      </c>
      <c r="BE336" s="4">
        <v>143.35</v>
      </c>
      <c r="BF336" s="1">
        <v>3.35665E+17</v>
      </c>
      <c r="BG336" s="1" t="s">
        <v>125</v>
      </c>
    </row>
    <row r="337" spans="1:59" x14ac:dyDescent="0.55000000000000004">
      <c r="A337" s="20">
        <v>3.36</v>
      </c>
      <c r="B337" s="1">
        <v>336</v>
      </c>
      <c r="C337" s="1" t="s">
        <v>131</v>
      </c>
      <c r="E337" s="4">
        <v>13.36</v>
      </c>
      <c r="F337" s="21">
        <v>20.823999999999899</v>
      </c>
      <c r="G337" s="1" t="s">
        <v>129</v>
      </c>
      <c r="I337" s="20">
        <v>23.36</v>
      </c>
      <c r="J337" s="1">
        <v>20.823999999999899</v>
      </c>
      <c r="K337" s="1" t="s">
        <v>134</v>
      </c>
      <c r="M337" s="20">
        <v>33.36</v>
      </c>
      <c r="N337" s="1">
        <v>8.7279999999999696</v>
      </c>
      <c r="O337" s="1" t="s">
        <v>135</v>
      </c>
      <c r="Q337" s="20">
        <v>43.36</v>
      </c>
      <c r="R337" s="1">
        <v>3.016</v>
      </c>
      <c r="S337" s="1" t="s">
        <v>137</v>
      </c>
      <c r="U337" s="20">
        <v>53.36</v>
      </c>
      <c r="V337" s="1">
        <v>14.7279999999999</v>
      </c>
      <c r="W337" s="1" t="s">
        <v>137</v>
      </c>
      <c r="Y337" s="20">
        <v>63.36</v>
      </c>
      <c r="Z337" s="1">
        <v>142.56</v>
      </c>
      <c r="AA337" s="1" t="s">
        <v>137</v>
      </c>
      <c r="AC337" s="20">
        <v>73.36</v>
      </c>
      <c r="AD337" s="1">
        <v>4.0239999999999698</v>
      </c>
      <c r="AE337" s="1" t="s">
        <v>125</v>
      </c>
      <c r="AG337" s="20">
        <v>83.36</v>
      </c>
      <c r="AH337" s="1">
        <v>40.24</v>
      </c>
      <c r="AI337" s="1" t="s">
        <v>125</v>
      </c>
      <c r="AK337" s="20">
        <v>93.36</v>
      </c>
      <c r="AL337" s="1">
        <v>402.40000000000202</v>
      </c>
      <c r="AM337" s="1" t="s">
        <v>125</v>
      </c>
      <c r="AO337" s="4">
        <v>103.36</v>
      </c>
      <c r="AP337" s="1">
        <v>336664</v>
      </c>
      <c r="AQ337" s="1" t="s">
        <v>125</v>
      </c>
      <c r="AS337" s="4">
        <v>113.36</v>
      </c>
      <c r="AT337" s="1">
        <v>336664000</v>
      </c>
      <c r="AU337" s="1" t="s">
        <v>125</v>
      </c>
      <c r="AW337" s="4">
        <v>123.36</v>
      </c>
      <c r="AX337" s="1">
        <v>336664000000</v>
      </c>
      <c r="AY337" s="1" t="s">
        <v>125</v>
      </c>
      <c r="BA337" s="4">
        <v>133.36000000000001</v>
      </c>
      <c r="BB337" s="1">
        <v>336664000000000</v>
      </c>
      <c r="BC337" s="1" t="s">
        <v>125</v>
      </c>
      <c r="BE337" s="4">
        <v>143.36000000000001</v>
      </c>
      <c r="BF337" s="1">
        <v>3.36664E+17</v>
      </c>
      <c r="BG337" s="1" t="s">
        <v>125</v>
      </c>
    </row>
    <row r="338" spans="1:59" x14ac:dyDescent="0.55000000000000004">
      <c r="A338" s="20">
        <v>3.37</v>
      </c>
      <c r="B338" s="1">
        <v>337</v>
      </c>
      <c r="C338" s="1" t="s">
        <v>131</v>
      </c>
      <c r="E338" s="4">
        <v>13.37</v>
      </c>
      <c r="F338" s="21">
        <v>20.8829999999999</v>
      </c>
      <c r="G338" s="1" t="s">
        <v>129</v>
      </c>
      <c r="I338" s="20">
        <v>23.37</v>
      </c>
      <c r="J338" s="1">
        <v>20.8829999999999</v>
      </c>
      <c r="K338" s="1" t="s">
        <v>134</v>
      </c>
      <c r="M338" s="20">
        <v>33.369999999999997</v>
      </c>
      <c r="N338" s="1">
        <v>8.7509999999999692</v>
      </c>
      <c r="O338" s="1" t="s">
        <v>135</v>
      </c>
      <c r="Q338" s="20">
        <v>43.37</v>
      </c>
      <c r="R338" s="1">
        <v>3.0219999999999998</v>
      </c>
      <c r="S338" s="1" t="s">
        <v>137</v>
      </c>
      <c r="U338" s="20">
        <v>53.37</v>
      </c>
      <c r="V338" s="1">
        <v>14.7509999999999</v>
      </c>
      <c r="W338" s="1" t="s">
        <v>137</v>
      </c>
      <c r="Y338" s="20">
        <v>63.37</v>
      </c>
      <c r="Z338" s="1">
        <v>142.89500000000001</v>
      </c>
      <c r="AA338" s="1" t="s">
        <v>137</v>
      </c>
      <c r="AC338" s="20">
        <v>73.37</v>
      </c>
      <c r="AD338" s="1">
        <v>4.0329999999999702</v>
      </c>
      <c r="AE338" s="1" t="s">
        <v>125</v>
      </c>
      <c r="AG338" s="20">
        <v>83.37</v>
      </c>
      <c r="AH338" s="1">
        <v>40.33</v>
      </c>
      <c r="AI338" s="1" t="s">
        <v>125</v>
      </c>
      <c r="AK338" s="20">
        <v>93.37</v>
      </c>
      <c r="AL338" s="1">
        <v>403.300000000002</v>
      </c>
      <c r="AM338" s="1" t="s">
        <v>125</v>
      </c>
      <c r="AO338" s="4">
        <v>103.37</v>
      </c>
      <c r="AP338" s="1">
        <v>337663</v>
      </c>
      <c r="AQ338" s="1" t="s">
        <v>125</v>
      </c>
      <c r="AS338" s="4">
        <v>113.37</v>
      </c>
      <c r="AT338" s="1">
        <v>337663000</v>
      </c>
      <c r="AU338" s="1" t="s">
        <v>125</v>
      </c>
      <c r="AW338" s="4">
        <v>123.37</v>
      </c>
      <c r="AX338" s="1">
        <v>337663000000</v>
      </c>
      <c r="AY338" s="1" t="s">
        <v>125</v>
      </c>
      <c r="BA338" s="4">
        <v>133.37</v>
      </c>
      <c r="BB338" s="1">
        <v>337663000000000</v>
      </c>
      <c r="BC338" s="1" t="s">
        <v>125</v>
      </c>
      <c r="BE338" s="4">
        <v>143.37</v>
      </c>
      <c r="BF338" s="1">
        <v>3.37663E+17</v>
      </c>
      <c r="BG338" s="1" t="s">
        <v>125</v>
      </c>
    </row>
    <row r="339" spans="1:59" x14ac:dyDescent="0.55000000000000004">
      <c r="A339" s="20">
        <v>3.38</v>
      </c>
      <c r="B339" s="1">
        <v>338</v>
      </c>
      <c r="C339" s="1" t="s">
        <v>131</v>
      </c>
      <c r="E339" s="4">
        <v>13.38</v>
      </c>
      <c r="F339" s="21">
        <v>20.941999999999901</v>
      </c>
      <c r="G339" s="1" t="s">
        <v>129</v>
      </c>
      <c r="I339" s="20">
        <v>23.38</v>
      </c>
      <c r="J339" s="1">
        <v>20.941999999999901</v>
      </c>
      <c r="K339" s="1" t="s">
        <v>134</v>
      </c>
      <c r="M339" s="20">
        <v>33.380000000000003</v>
      </c>
      <c r="N339" s="1">
        <v>8.7739999999999707</v>
      </c>
      <c r="O339" s="1" t="s">
        <v>135</v>
      </c>
      <c r="Q339" s="20">
        <v>43.38</v>
      </c>
      <c r="R339" s="1">
        <v>3.028</v>
      </c>
      <c r="S339" s="1" t="s">
        <v>137</v>
      </c>
      <c r="U339" s="20">
        <v>53.38</v>
      </c>
      <c r="V339" s="1">
        <v>14.7739999999999</v>
      </c>
      <c r="W339" s="1" t="s">
        <v>137</v>
      </c>
      <c r="Y339" s="20">
        <v>63.38</v>
      </c>
      <c r="Z339" s="1">
        <v>143.22999999999999</v>
      </c>
      <c r="AA339" s="1" t="s">
        <v>137</v>
      </c>
      <c r="AC339" s="20">
        <v>73.38</v>
      </c>
      <c r="AD339" s="1">
        <v>4.0419999999999696</v>
      </c>
      <c r="AE339" s="1" t="s">
        <v>125</v>
      </c>
      <c r="AG339" s="20">
        <v>83.38</v>
      </c>
      <c r="AH339" s="1">
        <v>40.42</v>
      </c>
      <c r="AI339" s="1" t="s">
        <v>125</v>
      </c>
      <c r="AK339" s="20">
        <v>93.38</v>
      </c>
      <c r="AL339" s="1">
        <v>404.20000000000198</v>
      </c>
      <c r="AM339" s="1" t="s">
        <v>125</v>
      </c>
      <c r="AO339" s="4">
        <v>103.38</v>
      </c>
      <c r="AP339" s="1">
        <v>338662</v>
      </c>
      <c r="AQ339" s="1" t="s">
        <v>125</v>
      </c>
      <c r="AS339" s="4">
        <v>113.38</v>
      </c>
      <c r="AT339" s="1">
        <v>338662000</v>
      </c>
      <c r="AU339" s="1" t="s">
        <v>125</v>
      </c>
      <c r="AW339" s="4">
        <v>123.38</v>
      </c>
      <c r="AX339" s="1">
        <v>338662000000</v>
      </c>
      <c r="AY339" s="1" t="s">
        <v>125</v>
      </c>
      <c r="BA339" s="4">
        <v>133.38</v>
      </c>
      <c r="BB339" s="1">
        <v>338662000000000</v>
      </c>
      <c r="BC339" s="1" t="s">
        <v>125</v>
      </c>
      <c r="BE339" s="4">
        <v>143.38</v>
      </c>
      <c r="BF339" s="1">
        <v>3.38662E+17</v>
      </c>
      <c r="BG339" s="1" t="s">
        <v>125</v>
      </c>
    </row>
    <row r="340" spans="1:59" x14ac:dyDescent="0.55000000000000004">
      <c r="A340" s="20">
        <v>3.39</v>
      </c>
      <c r="B340" s="1">
        <v>339</v>
      </c>
      <c r="C340" s="1" t="s">
        <v>131</v>
      </c>
      <c r="E340" s="4">
        <v>13.39</v>
      </c>
      <c r="F340" s="21">
        <v>21.000999999999902</v>
      </c>
      <c r="G340" s="1" t="s">
        <v>129</v>
      </c>
      <c r="I340" s="20">
        <v>23.39</v>
      </c>
      <c r="J340" s="1">
        <v>21.000999999999902</v>
      </c>
      <c r="K340" s="1" t="s">
        <v>134</v>
      </c>
      <c r="M340" s="20">
        <v>33.39</v>
      </c>
      <c r="N340" s="1">
        <v>8.7969999999999704</v>
      </c>
      <c r="O340" s="1" t="s">
        <v>135</v>
      </c>
      <c r="Q340" s="20">
        <v>43.39</v>
      </c>
      <c r="R340" s="1">
        <v>3.0339999999999998</v>
      </c>
      <c r="S340" s="1" t="s">
        <v>137</v>
      </c>
      <c r="U340" s="20">
        <v>53.39</v>
      </c>
      <c r="V340" s="1">
        <v>14.796999999999899</v>
      </c>
      <c r="W340" s="1" t="s">
        <v>137</v>
      </c>
      <c r="Y340" s="20">
        <v>63.39</v>
      </c>
      <c r="Z340" s="1">
        <v>143.565</v>
      </c>
      <c r="AA340" s="1" t="s">
        <v>137</v>
      </c>
      <c r="AC340" s="20">
        <v>73.39</v>
      </c>
      <c r="AD340" s="1">
        <v>4.05099999999997</v>
      </c>
      <c r="AE340" s="1" t="s">
        <v>125</v>
      </c>
      <c r="AG340" s="20">
        <v>83.39</v>
      </c>
      <c r="AH340" s="1">
        <v>40.51</v>
      </c>
      <c r="AI340" s="1" t="s">
        <v>125</v>
      </c>
      <c r="AK340" s="20">
        <v>93.39</v>
      </c>
      <c r="AL340" s="1">
        <v>405.10000000000201</v>
      </c>
      <c r="AM340" s="1" t="s">
        <v>125</v>
      </c>
      <c r="AO340" s="4">
        <v>103.39</v>
      </c>
      <c r="AP340" s="1">
        <v>339661</v>
      </c>
      <c r="AQ340" s="1" t="s">
        <v>125</v>
      </c>
      <c r="AS340" s="4">
        <v>113.39</v>
      </c>
      <c r="AT340" s="1">
        <v>339661000</v>
      </c>
      <c r="AU340" s="1" t="s">
        <v>125</v>
      </c>
      <c r="AW340" s="4">
        <v>123.39</v>
      </c>
      <c r="AX340" s="1">
        <v>339661000000</v>
      </c>
      <c r="AY340" s="1" t="s">
        <v>125</v>
      </c>
      <c r="BA340" s="4">
        <v>133.38999999999999</v>
      </c>
      <c r="BB340" s="1">
        <v>339661000000000</v>
      </c>
      <c r="BC340" s="1" t="s">
        <v>125</v>
      </c>
      <c r="BE340" s="4">
        <v>143.38999999999999</v>
      </c>
      <c r="BF340" s="1">
        <v>3.39661E+17</v>
      </c>
      <c r="BG340" s="1" t="s">
        <v>125</v>
      </c>
    </row>
    <row r="341" spans="1:59" x14ac:dyDescent="0.55000000000000004">
      <c r="A341" s="20">
        <v>3.4</v>
      </c>
      <c r="B341" s="1">
        <v>340</v>
      </c>
      <c r="C341" s="1" t="s">
        <v>131</v>
      </c>
      <c r="E341" s="4">
        <v>13.4</v>
      </c>
      <c r="F341" s="21">
        <v>21.059999999999899</v>
      </c>
      <c r="G341" s="1" t="s">
        <v>129</v>
      </c>
      <c r="I341" s="20">
        <v>23.4</v>
      </c>
      <c r="J341" s="1">
        <v>21.059999999999899</v>
      </c>
      <c r="K341" s="1" t="s">
        <v>134</v>
      </c>
      <c r="M341" s="20">
        <v>33.4</v>
      </c>
      <c r="N341" s="1">
        <v>8.8199999999999701</v>
      </c>
      <c r="O341" s="1" t="s">
        <v>135</v>
      </c>
      <c r="Q341" s="20">
        <v>43.4</v>
      </c>
      <c r="R341" s="1">
        <v>3.04</v>
      </c>
      <c r="S341" s="1" t="s">
        <v>137</v>
      </c>
      <c r="U341" s="20">
        <v>53.4</v>
      </c>
      <c r="V341" s="1">
        <v>14.819999999999901</v>
      </c>
      <c r="W341" s="1" t="s">
        <v>137</v>
      </c>
      <c r="Y341" s="20">
        <v>63.4</v>
      </c>
      <c r="Z341" s="1">
        <v>143.9</v>
      </c>
      <c r="AA341" s="1" t="s">
        <v>137</v>
      </c>
      <c r="AC341" s="20">
        <v>73.400000000000006</v>
      </c>
      <c r="AD341" s="1">
        <v>4.0599999999999596</v>
      </c>
      <c r="AE341" s="1" t="s">
        <v>125</v>
      </c>
      <c r="AG341" s="20">
        <v>83.4</v>
      </c>
      <c r="AH341" s="1">
        <v>40.6</v>
      </c>
      <c r="AI341" s="1" t="s">
        <v>125</v>
      </c>
      <c r="AK341" s="20">
        <v>93.4</v>
      </c>
      <c r="AL341" s="1">
        <v>406.00000000000199</v>
      </c>
      <c r="AM341" s="1" t="s">
        <v>125</v>
      </c>
      <c r="AO341" s="4">
        <v>103.4</v>
      </c>
      <c r="AP341" s="1">
        <v>340660</v>
      </c>
      <c r="AQ341" s="1" t="s">
        <v>125</v>
      </c>
      <c r="AS341" s="4">
        <v>113.4</v>
      </c>
      <c r="AT341" s="1">
        <v>340660000</v>
      </c>
      <c r="AU341" s="1" t="s">
        <v>125</v>
      </c>
      <c r="AW341" s="4">
        <v>123.4</v>
      </c>
      <c r="AX341" s="1">
        <v>340660000000</v>
      </c>
      <c r="AY341" s="1" t="s">
        <v>125</v>
      </c>
      <c r="BA341" s="4">
        <v>133.4</v>
      </c>
      <c r="BB341" s="1">
        <v>340660000000000</v>
      </c>
      <c r="BC341" s="1" t="s">
        <v>125</v>
      </c>
      <c r="BE341" s="4">
        <v>143.4</v>
      </c>
      <c r="BF341" s="1">
        <v>3.4066E+17</v>
      </c>
      <c r="BG341" s="1" t="s">
        <v>125</v>
      </c>
    </row>
    <row r="342" spans="1:59" x14ac:dyDescent="0.55000000000000004">
      <c r="A342" s="20">
        <v>3.41</v>
      </c>
      <c r="B342" s="1">
        <v>341</v>
      </c>
      <c r="C342" s="1" t="s">
        <v>131</v>
      </c>
      <c r="E342" s="4">
        <v>13.41</v>
      </c>
      <c r="F342" s="21">
        <v>21.1189999999999</v>
      </c>
      <c r="G342" s="1" t="s">
        <v>129</v>
      </c>
      <c r="I342" s="20">
        <v>23.41</v>
      </c>
      <c r="J342" s="1">
        <v>21.1189999999999</v>
      </c>
      <c r="K342" s="1" t="s">
        <v>134</v>
      </c>
      <c r="M342" s="20">
        <v>33.409999999999997</v>
      </c>
      <c r="N342" s="1">
        <v>8.8429999999999698</v>
      </c>
      <c r="O342" s="1" t="s">
        <v>135</v>
      </c>
      <c r="Q342" s="20">
        <v>43.41</v>
      </c>
      <c r="R342" s="1">
        <v>3.0459999999999998</v>
      </c>
      <c r="S342" s="1" t="s">
        <v>137</v>
      </c>
      <c r="U342" s="20">
        <v>53.41</v>
      </c>
      <c r="V342" s="1">
        <v>14.8429999999999</v>
      </c>
      <c r="W342" s="1" t="s">
        <v>137</v>
      </c>
      <c r="Y342" s="20">
        <v>63.41</v>
      </c>
      <c r="Z342" s="1">
        <v>144.23500000000001</v>
      </c>
      <c r="AA342" s="1" t="s">
        <v>137</v>
      </c>
      <c r="AC342" s="20">
        <v>73.41</v>
      </c>
      <c r="AD342" s="1">
        <v>4.06899999999996</v>
      </c>
      <c r="AE342" s="1" t="s">
        <v>125</v>
      </c>
      <c r="AG342" s="20">
        <v>83.41</v>
      </c>
      <c r="AH342" s="1">
        <v>40.69</v>
      </c>
      <c r="AI342" s="1" t="s">
        <v>125</v>
      </c>
      <c r="AK342" s="20">
        <v>93.41</v>
      </c>
      <c r="AL342" s="1">
        <v>406.90000000000202</v>
      </c>
      <c r="AM342" s="1" t="s">
        <v>125</v>
      </c>
      <c r="AO342" s="4">
        <v>103.41</v>
      </c>
      <c r="AP342" s="1">
        <v>341659</v>
      </c>
      <c r="AQ342" s="1" t="s">
        <v>125</v>
      </c>
      <c r="AS342" s="4">
        <v>113.41</v>
      </c>
      <c r="AT342" s="1">
        <v>341659000</v>
      </c>
      <c r="AU342" s="1" t="s">
        <v>125</v>
      </c>
      <c r="AW342" s="4">
        <v>123.41</v>
      </c>
      <c r="AX342" s="1">
        <v>341659000000</v>
      </c>
      <c r="AY342" s="1" t="s">
        <v>125</v>
      </c>
      <c r="BA342" s="4">
        <v>133.41</v>
      </c>
      <c r="BB342" s="1">
        <v>341659000000000</v>
      </c>
      <c r="BC342" s="1" t="s">
        <v>125</v>
      </c>
      <c r="BE342" s="4">
        <v>143.41</v>
      </c>
      <c r="BF342" s="1">
        <v>3.41659E+17</v>
      </c>
      <c r="BG342" s="1" t="s">
        <v>125</v>
      </c>
    </row>
    <row r="343" spans="1:59" x14ac:dyDescent="0.55000000000000004">
      <c r="A343" s="20">
        <v>3.42</v>
      </c>
      <c r="B343" s="1">
        <v>342</v>
      </c>
      <c r="C343" s="1" t="s">
        <v>131</v>
      </c>
      <c r="E343" s="4">
        <v>13.42</v>
      </c>
      <c r="F343" s="21">
        <v>21.177999999999901</v>
      </c>
      <c r="G343" s="1" t="s">
        <v>129</v>
      </c>
      <c r="I343" s="20">
        <v>23.42</v>
      </c>
      <c r="J343" s="1">
        <v>21.177999999999901</v>
      </c>
      <c r="K343" s="1" t="s">
        <v>134</v>
      </c>
      <c r="M343" s="20">
        <v>33.42</v>
      </c>
      <c r="N343" s="1">
        <v>8.8659999999999695</v>
      </c>
      <c r="O343" s="1" t="s">
        <v>135</v>
      </c>
      <c r="Q343" s="20">
        <v>43.42</v>
      </c>
      <c r="R343" s="1">
        <v>3.052</v>
      </c>
      <c r="S343" s="1" t="s">
        <v>137</v>
      </c>
      <c r="U343" s="20">
        <v>53.42</v>
      </c>
      <c r="V343" s="1">
        <v>14.8659999999999</v>
      </c>
      <c r="W343" s="1" t="s">
        <v>137</v>
      </c>
      <c r="Y343" s="20">
        <v>63.42</v>
      </c>
      <c r="Z343" s="1">
        <v>144.57</v>
      </c>
      <c r="AA343" s="1" t="s">
        <v>137</v>
      </c>
      <c r="AC343" s="20">
        <v>73.42</v>
      </c>
      <c r="AD343" s="1">
        <v>4.0779999999999603</v>
      </c>
      <c r="AE343" s="1" t="s">
        <v>125</v>
      </c>
      <c r="AG343" s="20">
        <v>83.42</v>
      </c>
      <c r="AH343" s="1">
        <v>40.78</v>
      </c>
      <c r="AI343" s="1" t="s">
        <v>125</v>
      </c>
      <c r="AK343" s="20">
        <v>93.42</v>
      </c>
      <c r="AL343" s="1">
        <v>407.800000000002</v>
      </c>
      <c r="AM343" s="1" t="s">
        <v>125</v>
      </c>
      <c r="AO343" s="4">
        <v>103.42</v>
      </c>
      <c r="AP343" s="1">
        <v>342658</v>
      </c>
      <c r="AQ343" s="1" t="s">
        <v>125</v>
      </c>
      <c r="AS343" s="4">
        <v>113.42</v>
      </c>
      <c r="AT343" s="1">
        <v>342658000</v>
      </c>
      <c r="AU343" s="1" t="s">
        <v>125</v>
      </c>
      <c r="AW343" s="4">
        <v>123.42</v>
      </c>
      <c r="AX343" s="1">
        <v>342658000000</v>
      </c>
      <c r="AY343" s="1" t="s">
        <v>125</v>
      </c>
      <c r="BA343" s="4">
        <v>133.41999999999999</v>
      </c>
      <c r="BB343" s="1">
        <v>342658000000000</v>
      </c>
      <c r="BC343" s="1" t="s">
        <v>125</v>
      </c>
      <c r="BE343" s="4">
        <v>143.41999999999999</v>
      </c>
      <c r="BF343" s="1">
        <v>3.42658E+17</v>
      </c>
      <c r="BG343" s="1" t="s">
        <v>125</v>
      </c>
    </row>
    <row r="344" spans="1:59" x14ac:dyDescent="0.55000000000000004">
      <c r="A344" s="20">
        <v>3.43</v>
      </c>
      <c r="B344" s="1">
        <v>343</v>
      </c>
      <c r="C344" s="1" t="s">
        <v>131</v>
      </c>
      <c r="E344" s="4">
        <v>13.43</v>
      </c>
      <c r="F344" s="21">
        <v>21.236999999999899</v>
      </c>
      <c r="G344" s="1" t="s">
        <v>129</v>
      </c>
      <c r="I344" s="20">
        <v>23.43</v>
      </c>
      <c r="J344" s="1">
        <v>21.236999999999899</v>
      </c>
      <c r="K344" s="1" t="s">
        <v>134</v>
      </c>
      <c r="M344" s="20">
        <v>33.43</v>
      </c>
      <c r="N344" s="1">
        <v>8.8889999999999691</v>
      </c>
      <c r="O344" s="1" t="s">
        <v>135</v>
      </c>
      <c r="Q344" s="20">
        <v>43.43</v>
      </c>
      <c r="R344" s="1">
        <v>3.0579999999999998</v>
      </c>
      <c r="S344" s="1" t="s">
        <v>137</v>
      </c>
      <c r="U344" s="20">
        <v>53.43</v>
      </c>
      <c r="V344" s="1">
        <v>14.8889999999999</v>
      </c>
      <c r="W344" s="1" t="s">
        <v>137</v>
      </c>
      <c r="Y344" s="20">
        <v>63.43</v>
      </c>
      <c r="Z344" s="1">
        <v>144.905</v>
      </c>
      <c r="AA344" s="1" t="s">
        <v>137</v>
      </c>
      <c r="AC344" s="20">
        <v>73.430000000000007</v>
      </c>
      <c r="AD344" s="1">
        <v>4.0869999999999598</v>
      </c>
      <c r="AE344" s="1" t="s">
        <v>125</v>
      </c>
      <c r="AG344" s="20">
        <v>83.43</v>
      </c>
      <c r="AH344" s="1">
        <v>40.869999999999997</v>
      </c>
      <c r="AI344" s="1" t="s">
        <v>125</v>
      </c>
      <c r="AK344" s="20">
        <v>93.43</v>
      </c>
      <c r="AL344" s="1">
        <v>408.70000000000198</v>
      </c>
      <c r="AM344" s="1" t="s">
        <v>125</v>
      </c>
      <c r="AO344" s="4">
        <v>103.43</v>
      </c>
      <c r="AP344" s="1">
        <v>343657</v>
      </c>
      <c r="AQ344" s="1" t="s">
        <v>125</v>
      </c>
      <c r="AS344" s="4">
        <v>113.43</v>
      </c>
      <c r="AT344" s="1">
        <v>343657000</v>
      </c>
      <c r="AU344" s="1" t="s">
        <v>125</v>
      </c>
      <c r="AW344" s="4">
        <v>123.43</v>
      </c>
      <c r="AX344" s="1">
        <v>343657000000</v>
      </c>
      <c r="AY344" s="1" t="s">
        <v>125</v>
      </c>
      <c r="BA344" s="4">
        <v>133.43</v>
      </c>
      <c r="BB344" s="1">
        <v>343657000000000</v>
      </c>
      <c r="BC344" s="1" t="s">
        <v>125</v>
      </c>
      <c r="BE344" s="4">
        <v>143.43</v>
      </c>
      <c r="BF344" s="1">
        <v>3.43657E+17</v>
      </c>
      <c r="BG344" s="1" t="s">
        <v>125</v>
      </c>
    </row>
    <row r="345" spans="1:59" x14ac:dyDescent="0.55000000000000004">
      <c r="A345" s="20">
        <v>3.44</v>
      </c>
      <c r="B345" s="1">
        <v>344</v>
      </c>
      <c r="C345" s="1" t="s">
        <v>131</v>
      </c>
      <c r="E345" s="4">
        <v>13.44</v>
      </c>
      <c r="F345" s="21">
        <v>21.2959999999999</v>
      </c>
      <c r="G345" s="1" t="s">
        <v>129</v>
      </c>
      <c r="I345" s="20">
        <v>23.44</v>
      </c>
      <c r="J345" s="1">
        <v>21.2959999999999</v>
      </c>
      <c r="K345" s="1" t="s">
        <v>134</v>
      </c>
      <c r="M345" s="20">
        <v>33.44</v>
      </c>
      <c r="N345" s="1">
        <v>8.9119999999999706</v>
      </c>
      <c r="O345" s="1" t="s">
        <v>135</v>
      </c>
      <c r="Q345" s="20">
        <v>43.44</v>
      </c>
      <c r="R345" s="1">
        <v>3.0640000000000001</v>
      </c>
      <c r="S345" s="1" t="s">
        <v>137</v>
      </c>
      <c r="U345" s="20">
        <v>53.44</v>
      </c>
      <c r="V345" s="1">
        <v>14.9119999999999</v>
      </c>
      <c r="W345" s="1" t="s">
        <v>137</v>
      </c>
      <c r="Y345" s="20">
        <v>63.44</v>
      </c>
      <c r="Z345" s="1">
        <v>145.24</v>
      </c>
      <c r="AA345" s="1" t="s">
        <v>137</v>
      </c>
      <c r="AC345" s="20">
        <v>73.44</v>
      </c>
      <c r="AD345" s="1">
        <v>4.0959999999999601</v>
      </c>
      <c r="AE345" s="1" t="s">
        <v>125</v>
      </c>
      <c r="AG345" s="20">
        <v>83.44</v>
      </c>
      <c r="AH345" s="1">
        <v>40.96</v>
      </c>
      <c r="AI345" s="1" t="s">
        <v>125</v>
      </c>
      <c r="AK345" s="20">
        <v>93.44</v>
      </c>
      <c r="AL345" s="1">
        <v>409.60000000000201</v>
      </c>
      <c r="AM345" s="1" t="s">
        <v>125</v>
      </c>
      <c r="AO345" s="4">
        <v>103.44</v>
      </c>
      <c r="AP345" s="1">
        <v>344656</v>
      </c>
      <c r="AQ345" s="1" t="s">
        <v>125</v>
      </c>
      <c r="AS345" s="4">
        <v>113.44</v>
      </c>
      <c r="AT345" s="1">
        <v>344656000</v>
      </c>
      <c r="AU345" s="1" t="s">
        <v>125</v>
      </c>
      <c r="AW345" s="4">
        <v>123.44</v>
      </c>
      <c r="AX345" s="1">
        <v>344656000000</v>
      </c>
      <c r="AY345" s="1" t="s">
        <v>125</v>
      </c>
      <c r="BA345" s="4">
        <v>133.44</v>
      </c>
      <c r="BB345" s="1">
        <v>344656000000000</v>
      </c>
      <c r="BC345" s="1" t="s">
        <v>125</v>
      </c>
      <c r="BE345" s="4">
        <v>143.44</v>
      </c>
      <c r="BF345" s="1">
        <v>3.44656E+17</v>
      </c>
      <c r="BG345" s="1" t="s">
        <v>125</v>
      </c>
    </row>
    <row r="346" spans="1:59" x14ac:dyDescent="0.55000000000000004">
      <c r="A346" s="20">
        <v>3.45</v>
      </c>
      <c r="B346" s="1">
        <v>345</v>
      </c>
      <c r="C346" s="1" t="s">
        <v>131</v>
      </c>
      <c r="E346" s="4">
        <v>13.45</v>
      </c>
      <c r="F346" s="21">
        <v>21.354999999999901</v>
      </c>
      <c r="G346" s="1" t="s">
        <v>129</v>
      </c>
      <c r="I346" s="20">
        <v>23.45</v>
      </c>
      <c r="J346" s="1">
        <v>21.354999999999901</v>
      </c>
      <c r="K346" s="1" t="s">
        <v>134</v>
      </c>
      <c r="M346" s="20">
        <v>33.450000000000003</v>
      </c>
      <c r="N346" s="1">
        <v>8.9349999999999703</v>
      </c>
      <c r="O346" s="1" t="s">
        <v>135</v>
      </c>
      <c r="Q346" s="20">
        <v>43.45</v>
      </c>
      <c r="R346" s="1">
        <v>3.07</v>
      </c>
      <c r="S346" s="1" t="s">
        <v>137</v>
      </c>
      <c r="U346" s="20">
        <v>53.45</v>
      </c>
      <c r="V346" s="1">
        <v>14.934999999999899</v>
      </c>
      <c r="W346" s="1" t="s">
        <v>137</v>
      </c>
      <c r="Y346" s="20">
        <v>63.45</v>
      </c>
      <c r="Z346" s="1">
        <v>145.57499999999999</v>
      </c>
      <c r="AA346" s="1" t="s">
        <v>137</v>
      </c>
      <c r="AC346" s="20">
        <v>73.45</v>
      </c>
      <c r="AD346" s="1">
        <v>4.1049999999999596</v>
      </c>
      <c r="AE346" s="1" t="s">
        <v>125</v>
      </c>
      <c r="AG346" s="20">
        <v>83.45</v>
      </c>
      <c r="AH346" s="1">
        <v>41.05</v>
      </c>
      <c r="AI346" s="1" t="s">
        <v>125</v>
      </c>
      <c r="AK346" s="20">
        <v>93.45</v>
      </c>
      <c r="AL346" s="1">
        <v>410.50000000000199</v>
      </c>
      <c r="AM346" s="1" t="s">
        <v>125</v>
      </c>
      <c r="AO346" s="4">
        <v>103.45</v>
      </c>
      <c r="AP346" s="1">
        <v>345655</v>
      </c>
      <c r="AQ346" s="1" t="s">
        <v>125</v>
      </c>
      <c r="AS346" s="4">
        <v>113.45</v>
      </c>
      <c r="AT346" s="1">
        <v>345655000</v>
      </c>
      <c r="AU346" s="1" t="s">
        <v>125</v>
      </c>
      <c r="AW346" s="4">
        <v>123.45</v>
      </c>
      <c r="AX346" s="1">
        <v>345655000000</v>
      </c>
      <c r="AY346" s="1" t="s">
        <v>125</v>
      </c>
      <c r="BA346" s="4">
        <v>133.44999999999999</v>
      </c>
      <c r="BB346" s="1">
        <v>345655000000000</v>
      </c>
      <c r="BC346" s="1" t="s">
        <v>125</v>
      </c>
      <c r="BE346" s="4">
        <v>143.44999999999999</v>
      </c>
      <c r="BF346" s="1">
        <v>3.45655E+17</v>
      </c>
      <c r="BG346" s="1" t="s">
        <v>125</v>
      </c>
    </row>
    <row r="347" spans="1:59" x14ac:dyDescent="0.55000000000000004">
      <c r="A347" s="20">
        <v>3.46</v>
      </c>
      <c r="B347" s="1">
        <v>346</v>
      </c>
      <c r="C347" s="1" t="s">
        <v>131</v>
      </c>
      <c r="E347" s="4">
        <v>13.46</v>
      </c>
      <c r="F347" s="21">
        <v>21.413999999999898</v>
      </c>
      <c r="G347" s="1" t="s">
        <v>129</v>
      </c>
      <c r="I347" s="20">
        <v>23.46</v>
      </c>
      <c r="J347" s="1">
        <v>21.413999999999898</v>
      </c>
      <c r="K347" s="1" t="s">
        <v>134</v>
      </c>
      <c r="M347" s="20">
        <v>33.46</v>
      </c>
      <c r="N347" s="1">
        <v>8.95799999999997</v>
      </c>
      <c r="O347" s="1" t="s">
        <v>135</v>
      </c>
      <c r="Q347" s="20">
        <v>43.46</v>
      </c>
      <c r="R347" s="1">
        <v>3.0760000000000001</v>
      </c>
      <c r="S347" s="1" t="s">
        <v>137</v>
      </c>
      <c r="U347" s="20">
        <v>53.46</v>
      </c>
      <c r="V347" s="1">
        <v>14.957999999999901</v>
      </c>
      <c r="W347" s="1" t="s">
        <v>137</v>
      </c>
      <c r="Y347" s="20">
        <v>63.46</v>
      </c>
      <c r="Z347" s="1">
        <v>145.91</v>
      </c>
      <c r="AA347" s="1" t="s">
        <v>137</v>
      </c>
      <c r="AC347" s="20">
        <v>73.459999999999994</v>
      </c>
      <c r="AD347" s="1">
        <v>4.1139999999999599</v>
      </c>
      <c r="AE347" s="1" t="s">
        <v>125</v>
      </c>
      <c r="AG347" s="20">
        <v>83.46</v>
      </c>
      <c r="AH347" s="1">
        <v>41.14</v>
      </c>
      <c r="AI347" s="1" t="s">
        <v>125</v>
      </c>
      <c r="AK347" s="20">
        <v>93.46</v>
      </c>
      <c r="AL347" s="1">
        <v>411.40000000000202</v>
      </c>
      <c r="AM347" s="1" t="s">
        <v>125</v>
      </c>
      <c r="AO347" s="4">
        <v>103.46</v>
      </c>
      <c r="AP347" s="1">
        <v>346654</v>
      </c>
      <c r="AQ347" s="1" t="s">
        <v>125</v>
      </c>
      <c r="AS347" s="4">
        <v>113.46</v>
      </c>
      <c r="AT347" s="1">
        <v>346654000</v>
      </c>
      <c r="AU347" s="1" t="s">
        <v>125</v>
      </c>
      <c r="AW347" s="4">
        <v>123.46</v>
      </c>
      <c r="AX347" s="1">
        <v>346654000000</v>
      </c>
      <c r="AY347" s="1" t="s">
        <v>125</v>
      </c>
      <c r="BA347" s="4">
        <v>133.46</v>
      </c>
      <c r="BB347" s="1">
        <v>346654000000000</v>
      </c>
      <c r="BC347" s="1" t="s">
        <v>125</v>
      </c>
      <c r="BE347" s="4">
        <v>143.46</v>
      </c>
      <c r="BF347" s="1">
        <v>3.46654E+17</v>
      </c>
      <c r="BG347" s="1" t="s">
        <v>125</v>
      </c>
    </row>
    <row r="348" spans="1:59" x14ac:dyDescent="0.55000000000000004">
      <c r="A348" s="20">
        <v>3.47</v>
      </c>
      <c r="B348" s="1">
        <v>347</v>
      </c>
      <c r="C348" s="1" t="s">
        <v>131</v>
      </c>
      <c r="E348" s="4">
        <v>13.47</v>
      </c>
      <c r="F348" s="21">
        <v>21.4729999999999</v>
      </c>
      <c r="G348" s="1" t="s">
        <v>129</v>
      </c>
      <c r="I348" s="20">
        <v>23.47</v>
      </c>
      <c r="J348" s="1">
        <v>21.4729999999999</v>
      </c>
      <c r="K348" s="1" t="s">
        <v>134</v>
      </c>
      <c r="M348" s="20">
        <v>33.47</v>
      </c>
      <c r="N348" s="1">
        <v>8.9809999999999697</v>
      </c>
      <c r="O348" s="1" t="s">
        <v>135</v>
      </c>
      <c r="Q348" s="20">
        <v>43.47</v>
      </c>
      <c r="R348" s="1">
        <v>3.0819999999999999</v>
      </c>
      <c r="S348" s="1" t="s">
        <v>137</v>
      </c>
      <c r="U348" s="20">
        <v>53.47</v>
      </c>
      <c r="V348" s="1">
        <v>14.9809999999999</v>
      </c>
      <c r="W348" s="1" t="s">
        <v>137</v>
      </c>
      <c r="Y348" s="20">
        <v>63.47</v>
      </c>
      <c r="Z348" s="1">
        <v>146.245</v>
      </c>
      <c r="AA348" s="1" t="s">
        <v>137</v>
      </c>
      <c r="AC348" s="20">
        <v>73.47</v>
      </c>
      <c r="AD348" s="1">
        <v>4.1229999999999603</v>
      </c>
      <c r="AE348" s="1" t="s">
        <v>125</v>
      </c>
      <c r="AG348" s="20">
        <v>83.47</v>
      </c>
      <c r="AH348" s="1">
        <v>41.23</v>
      </c>
      <c r="AI348" s="1" t="s">
        <v>125</v>
      </c>
      <c r="AK348" s="20">
        <v>93.47</v>
      </c>
      <c r="AL348" s="1">
        <v>412.300000000002</v>
      </c>
      <c r="AM348" s="1" t="s">
        <v>125</v>
      </c>
      <c r="AO348" s="4">
        <v>103.47</v>
      </c>
      <c r="AP348" s="1">
        <v>347653</v>
      </c>
      <c r="AQ348" s="1" t="s">
        <v>125</v>
      </c>
      <c r="AS348" s="4">
        <v>113.47</v>
      </c>
      <c r="AT348" s="1">
        <v>347653000</v>
      </c>
      <c r="AU348" s="1" t="s">
        <v>125</v>
      </c>
      <c r="AW348" s="4">
        <v>123.47</v>
      </c>
      <c r="AX348" s="1">
        <v>347653000000</v>
      </c>
      <c r="AY348" s="1" t="s">
        <v>125</v>
      </c>
      <c r="BA348" s="4">
        <v>133.47</v>
      </c>
      <c r="BB348" s="1">
        <v>347653000000000</v>
      </c>
      <c r="BC348" s="1" t="s">
        <v>125</v>
      </c>
      <c r="BE348" s="4">
        <v>143.47</v>
      </c>
      <c r="BF348" s="1">
        <v>3.47653E+17</v>
      </c>
      <c r="BG348" s="1" t="s">
        <v>125</v>
      </c>
    </row>
    <row r="349" spans="1:59" x14ac:dyDescent="0.55000000000000004">
      <c r="A349" s="20">
        <v>3.48</v>
      </c>
      <c r="B349" s="1">
        <v>348</v>
      </c>
      <c r="C349" s="1" t="s">
        <v>131</v>
      </c>
      <c r="E349" s="4">
        <v>13.48</v>
      </c>
      <c r="F349" s="21">
        <v>21.531999999999901</v>
      </c>
      <c r="G349" s="1" t="s">
        <v>129</v>
      </c>
      <c r="I349" s="20">
        <v>23.48</v>
      </c>
      <c r="J349" s="1">
        <v>21.531999999999901</v>
      </c>
      <c r="K349" s="1" t="s">
        <v>134</v>
      </c>
      <c r="M349" s="20">
        <v>33.479999999999997</v>
      </c>
      <c r="N349" s="1">
        <v>9.0039999999999694</v>
      </c>
      <c r="O349" s="1" t="s">
        <v>135</v>
      </c>
      <c r="Q349" s="20">
        <v>43.48</v>
      </c>
      <c r="R349" s="1">
        <v>3.0880000000000001</v>
      </c>
      <c r="S349" s="1" t="s">
        <v>137</v>
      </c>
      <c r="U349" s="20">
        <v>53.48</v>
      </c>
      <c r="V349" s="1">
        <v>15.0039999999999</v>
      </c>
      <c r="W349" s="1" t="s">
        <v>137</v>
      </c>
      <c r="Y349" s="20">
        <v>63.48</v>
      </c>
      <c r="Z349" s="1">
        <v>146.58000000000001</v>
      </c>
      <c r="AA349" s="1" t="s">
        <v>137</v>
      </c>
      <c r="AC349" s="20">
        <v>73.48</v>
      </c>
      <c r="AD349" s="1">
        <v>4.1319999999999597</v>
      </c>
      <c r="AE349" s="1" t="s">
        <v>125</v>
      </c>
      <c r="AG349" s="20">
        <v>83.48</v>
      </c>
      <c r="AH349" s="1">
        <v>41.32</v>
      </c>
      <c r="AI349" s="1" t="s">
        <v>125</v>
      </c>
      <c r="AK349" s="20">
        <v>93.48</v>
      </c>
      <c r="AL349" s="1">
        <v>413.20000000000198</v>
      </c>
      <c r="AM349" s="1" t="s">
        <v>125</v>
      </c>
      <c r="AO349" s="4">
        <v>103.48</v>
      </c>
      <c r="AP349" s="1">
        <v>348652</v>
      </c>
      <c r="AQ349" s="1" t="s">
        <v>125</v>
      </c>
      <c r="AS349" s="4">
        <v>113.48</v>
      </c>
      <c r="AT349" s="1">
        <v>348652000</v>
      </c>
      <c r="AU349" s="1" t="s">
        <v>125</v>
      </c>
      <c r="AW349" s="4">
        <v>123.48</v>
      </c>
      <c r="AX349" s="1">
        <v>348652000000</v>
      </c>
      <c r="AY349" s="1" t="s">
        <v>125</v>
      </c>
      <c r="BA349" s="4">
        <v>133.47999999999999</v>
      </c>
      <c r="BB349" s="1">
        <v>348652000000000</v>
      </c>
      <c r="BC349" s="1" t="s">
        <v>125</v>
      </c>
      <c r="BE349" s="4">
        <v>143.47999999999999</v>
      </c>
      <c r="BF349" s="1">
        <v>3.48652E+17</v>
      </c>
      <c r="BG349" s="1" t="s">
        <v>125</v>
      </c>
    </row>
    <row r="350" spans="1:59" x14ac:dyDescent="0.55000000000000004">
      <c r="A350" s="20">
        <v>3.49</v>
      </c>
      <c r="B350" s="1">
        <v>349</v>
      </c>
      <c r="C350" s="1" t="s">
        <v>131</v>
      </c>
      <c r="E350" s="4">
        <v>13.49</v>
      </c>
      <c r="F350" s="21">
        <v>21.590999999999902</v>
      </c>
      <c r="G350" s="1" t="s">
        <v>129</v>
      </c>
      <c r="I350" s="20">
        <v>23.49</v>
      </c>
      <c r="J350" s="1">
        <v>21.590999999999902</v>
      </c>
      <c r="K350" s="1" t="s">
        <v>134</v>
      </c>
      <c r="M350" s="20">
        <v>33.49</v>
      </c>
      <c r="N350" s="1">
        <v>9.0269999999999708</v>
      </c>
      <c r="O350" s="1" t="s">
        <v>135</v>
      </c>
      <c r="Q350" s="20">
        <v>43.49</v>
      </c>
      <c r="R350" s="1">
        <v>3.0939999999999999</v>
      </c>
      <c r="S350" s="1" t="s">
        <v>137</v>
      </c>
      <c r="U350" s="20">
        <v>53.49</v>
      </c>
      <c r="V350" s="1">
        <v>15.0269999999999</v>
      </c>
      <c r="W350" s="1" t="s">
        <v>137</v>
      </c>
      <c r="Y350" s="20">
        <v>63.49</v>
      </c>
      <c r="Z350" s="1">
        <v>146.91499999999999</v>
      </c>
      <c r="AA350" s="1" t="s">
        <v>137</v>
      </c>
      <c r="AC350" s="20">
        <v>73.489999999999995</v>
      </c>
      <c r="AD350" s="1">
        <v>4.14099999999996</v>
      </c>
      <c r="AE350" s="1" t="s">
        <v>125</v>
      </c>
      <c r="AG350" s="20">
        <v>83.49</v>
      </c>
      <c r="AH350" s="1">
        <v>41.41</v>
      </c>
      <c r="AI350" s="1" t="s">
        <v>125</v>
      </c>
      <c r="AK350" s="20">
        <v>93.49</v>
      </c>
      <c r="AL350" s="1">
        <v>414.10000000000201</v>
      </c>
      <c r="AM350" s="1" t="s">
        <v>125</v>
      </c>
      <c r="AO350" s="4">
        <v>103.49</v>
      </c>
      <c r="AP350" s="1">
        <v>349651</v>
      </c>
      <c r="AQ350" s="1" t="s">
        <v>125</v>
      </c>
      <c r="AS350" s="4">
        <v>113.49</v>
      </c>
      <c r="AT350" s="1">
        <v>349651000</v>
      </c>
      <c r="AU350" s="1" t="s">
        <v>125</v>
      </c>
      <c r="AW350" s="4">
        <v>123.49</v>
      </c>
      <c r="AX350" s="1">
        <v>349651000000</v>
      </c>
      <c r="AY350" s="1" t="s">
        <v>125</v>
      </c>
      <c r="BA350" s="4">
        <v>133.49</v>
      </c>
      <c r="BB350" s="1">
        <v>349651000000000</v>
      </c>
      <c r="BC350" s="1" t="s">
        <v>125</v>
      </c>
      <c r="BE350" s="4">
        <v>143.49</v>
      </c>
      <c r="BF350" s="1">
        <v>3.49651E+17</v>
      </c>
      <c r="BG350" s="1" t="s">
        <v>125</v>
      </c>
    </row>
    <row r="351" spans="1:59" x14ac:dyDescent="0.55000000000000004">
      <c r="A351" s="20">
        <v>3.5</v>
      </c>
      <c r="B351" s="1">
        <v>350</v>
      </c>
      <c r="C351" s="1" t="s">
        <v>131</v>
      </c>
      <c r="E351" s="4">
        <v>13.5</v>
      </c>
      <c r="F351" s="21">
        <v>21.649999999999899</v>
      </c>
      <c r="G351" s="1" t="s">
        <v>129</v>
      </c>
      <c r="I351" s="20">
        <v>23.5</v>
      </c>
      <c r="J351" s="1">
        <v>21.649999999999899</v>
      </c>
      <c r="K351" s="1" t="s">
        <v>134</v>
      </c>
      <c r="M351" s="20">
        <v>33.5</v>
      </c>
      <c r="N351" s="1">
        <v>9.0499999999999705</v>
      </c>
      <c r="O351" s="1" t="s">
        <v>135</v>
      </c>
      <c r="Q351" s="20">
        <v>43.5</v>
      </c>
      <c r="R351" s="1">
        <v>3.1</v>
      </c>
      <c r="S351" s="1" t="s">
        <v>137</v>
      </c>
      <c r="U351" s="20">
        <v>53.5</v>
      </c>
      <c r="V351" s="1">
        <v>15.049999999999899</v>
      </c>
      <c r="W351" s="1" t="s">
        <v>137</v>
      </c>
      <c r="Y351" s="20">
        <v>63.5</v>
      </c>
      <c r="Z351" s="1">
        <v>147.25</v>
      </c>
      <c r="AA351" s="1" t="s">
        <v>137</v>
      </c>
      <c r="AC351" s="20">
        <v>73.5</v>
      </c>
      <c r="AD351" s="1">
        <v>4.1499999999999604</v>
      </c>
      <c r="AE351" s="1" t="s">
        <v>125</v>
      </c>
      <c r="AG351" s="20">
        <v>83.5</v>
      </c>
      <c r="AH351" s="1">
        <v>41.5</v>
      </c>
      <c r="AI351" s="1" t="s">
        <v>125</v>
      </c>
      <c r="AK351" s="20">
        <v>93.5</v>
      </c>
      <c r="AL351" s="1">
        <v>415.00000000000199</v>
      </c>
      <c r="AM351" s="1" t="s">
        <v>125</v>
      </c>
      <c r="AO351" s="4">
        <v>103.5</v>
      </c>
      <c r="AP351" s="1">
        <v>350650</v>
      </c>
      <c r="AQ351" s="1" t="s">
        <v>125</v>
      </c>
      <c r="AS351" s="4">
        <v>113.5</v>
      </c>
      <c r="AT351" s="1">
        <v>350650000</v>
      </c>
      <c r="AU351" s="1" t="s">
        <v>125</v>
      </c>
      <c r="AW351" s="4">
        <v>123.5</v>
      </c>
      <c r="AX351" s="1">
        <v>350650000000</v>
      </c>
      <c r="AY351" s="1" t="s">
        <v>125</v>
      </c>
      <c r="BA351" s="4">
        <v>133.5</v>
      </c>
      <c r="BB351" s="1">
        <v>350650000000000</v>
      </c>
      <c r="BC351" s="1" t="s">
        <v>125</v>
      </c>
      <c r="BE351" s="4">
        <v>143.5</v>
      </c>
      <c r="BF351" s="1">
        <v>3.5065E+17</v>
      </c>
      <c r="BG351" s="1" t="s">
        <v>125</v>
      </c>
    </row>
    <row r="352" spans="1:59" x14ac:dyDescent="0.55000000000000004">
      <c r="A352" s="20">
        <v>3.51</v>
      </c>
      <c r="B352" s="1">
        <v>351</v>
      </c>
      <c r="C352" s="1" t="s">
        <v>131</v>
      </c>
      <c r="E352" s="4">
        <v>13.51</v>
      </c>
      <c r="F352" s="21">
        <v>21.7089999999999</v>
      </c>
      <c r="G352" s="1" t="s">
        <v>129</v>
      </c>
      <c r="I352" s="20">
        <v>23.51</v>
      </c>
      <c r="J352" s="1">
        <v>21.7089999999999</v>
      </c>
      <c r="K352" s="1" t="s">
        <v>134</v>
      </c>
      <c r="M352" s="20">
        <v>33.51</v>
      </c>
      <c r="N352" s="1">
        <v>9.0729999999999702</v>
      </c>
      <c r="O352" s="1" t="s">
        <v>135</v>
      </c>
      <c r="Q352" s="20">
        <v>43.51</v>
      </c>
      <c r="R352" s="1">
        <v>3.1059999999999999</v>
      </c>
      <c r="S352" s="1" t="s">
        <v>137</v>
      </c>
      <c r="U352" s="20">
        <v>53.51</v>
      </c>
      <c r="V352" s="1">
        <v>15.072999999999899</v>
      </c>
      <c r="W352" s="1" t="s">
        <v>137</v>
      </c>
      <c r="Y352" s="20">
        <v>63.51</v>
      </c>
      <c r="Z352" s="1">
        <v>147.58500000000001</v>
      </c>
      <c r="AA352" s="1" t="s">
        <v>137</v>
      </c>
      <c r="AC352" s="20">
        <v>73.510000000000005</v>
      </c>
      <c r="AD352" s="1">
        <v>4.1589999999999598</v>
      </c>
      <c r="AE352" s="1" t="s">
        <v>125</v>
      </c>
      <c r="AG352" s="20">
        <v>83.51</v>
      </c>
      <c r="AH352" s="1">
        <v>41.59</v>
      </c>
      <c r="AI352" s="1" t="s">
        <v>125</v>
      </c>
      <c r="AK352" s="20">
        <v>93.51</v>
      </c>
      <c r="AL352" s="1">
        <v>415.90000000000202</v>
      </c>
      <c r="AM352" s="1" t="s">
        <v>125</v>
      </c>
      <c r="AO352" s="4">
        <v>103.51</v>
      </c>
      <c r="AP352" s="1">
        <v>351649</v>
      </c>
      <c r="AQ352" s="1" t="s">
        <v>125</v>
      </c>
      <c r="AS352" s="4">
        <v>113.51</v>
      </c>
      <c r="AT352" s="1">
        <v>351649000</v>
      </c>
      <c r="AU352" s="1" t="s">
        <v>125</v>
      </c>
      <c r="AW352" s="4">
        <v>123.51</v>
      </c>
      <c r="AX352" s="1">
        <v>351649000000</v>
      </c>
      <c r="AY352" s="1" t="s">
        <v>125</v>
      </c>
      <c r="BA352" s="4">
        <v>133.51</v>
      </c>
      <c r="BB352" s="1">
        <v>351649000000000</v>
      </c>
      <c r="BC352" s="1" t="s">
        <v>125</v>
      </c>
      <c r="BE352" s="4">
        <v>143.51</v>
      </c>
      <c r="BF352" s="1">
        <v>3.51649E+17</v>
      </c>
      <c r="BG352" s="1" t="s">
        <v>125</v>
      </c>
    </row>
    <row r="353" spans="1:59" x14ac:dyDescent="0.55000000000000004">
      <c r="A353" s="20">
        <v>3.52</v>
      </c>
      <c r="B353" s="1">
        <v>352</v>
      </c>
      <c r="C353" s="1" t="s">
        <v>131</v>
      </c>
      <c r="E353" s="4">
        <v>13.52</v>
      </c>
      <c r="F353" s="21">
        <v>21.767999999999901</v>
      </c>
      <c r="G353" s="1" t="s">
        <v>129</v>
      </c>
      <c r="I353" s="20">
        <v>23.52</v>
      </c>
      <c r="J353" s="1">
        <v>21.767999999999901</v>
      </c>
      <c r="K353" s="1" t="s">
        <v>134</v>
      </c>
      <c r="M353" s="20">
        <v>33.520000000000003</v>
      </c>
      <c r="N353" s="1">
        <v>9.0959999999999699</v>
      </c>
      <c r="O353" s="1" t="s">
        <v>135</v>
      </c>
      <c r="Q353" s="20">
        <v>43.52</v>
      </c>
      <c r="R353" s="1">
        <v>3.1120000000000001</v>
      </c>
      <c r="S353" s="1" t="s">
        <v>137</v>
      </c>
      <c r="U353" s="20">
        <v>53.52</v>
      </c>
      <c r="V353" s="1">
        <v>15.095999999999901</v>
      </c>
      <c r="W353" s="1" t="s">
        <v>137</v>
      </c>
      <c r="Y353" s="20">
        <v>63.52</v>
      </c>
      <c r="Z353" s="1">
        <v>147.91999999999999</v>
      </c>
      <c r="AA353" s="1" t="s">
        <v>137</v>
      </c>
      <c r="AC353" s="20">
        <v>73.52</v>
      </c>
      <c r="AD353" s="1">
        <v>4.1679999999999602</v>
      </c>
      <c r="AE353" s="1" t="s">
        <v>125</v>
      </c>
      <c r="AG353" s="20">
        <v>83.52</v>
      </c>
      <c r="AH353" s="1">
        <v>41.6799999999999</v>
      </c>
      <c r="AI353" s="1" t="s">
        <v>125</v>
      </c>
      <c r="AK353" s="20">
        <v>93.52</v>
      </c>
      <c r="AL353" s="1">
        <v>416.800000000002</v>
      </c>
      <c r="AM353" s="1" t="s">
        <v>125</v>
      </c>
      <c r="AO353" s="4">
        <v>103.52</v>
      </c>
      <c r="AP353" s="1">
        <v>352648</v>
      </c>
      <c r="AQ353" s="1" t="s">
        <v>125</v>
      </c>
      <c r="AS353" s="4">
        <v>113.52</v>
      </c>
      <c r="AT353" s="1">
        <v>352648000</v>
      </c>
      <c r="AU353" s="1" t="s">
        <v>125</v>
      </c>
      <c r="AW353" s="4">
        <v>123.52</v>
      </c>
      <c r="AX353" s="1">
        <v>352648000000</v>
      </c>
      <c r="AY353" s="1" t="s">
        <v>125</v>
      </c>
      <c r="BA353" s="4">
        <v>133.52000000000001</v>
      </c>
      <c r="BB353" s="1">
        <v>352648000000000</v>
      </c>
      <c r="BC353" s="1" t="s">
        <v>125</v>
      </c>
      <c r="BE353" s="4">
        <v>143.52000000000001</v>
      </c>
      <c r="BF353" s="1">
        <v>3.52648E+17</v>
      </c>
      <c r="BG353" s="1" t="s">
        <v>125</v>
      </c>
    </row>
    <row r="354" spans="1:59" x14ac:dyDescent="0.55000000000000004">
      <c r="A354" s="20">
        <v>3.53</v>
      </c>
      <c r="B354" s="1">
        <v>353</v>
      </c>
      <c r="C354" s="1" t="s">
        <v>131</v>
      </c>
      <c r="E354" s="4">
        <v>13.53</v>
      </c>
      <c r="F354" s="21">
        <v>21.826999999999899</v>
      </c>
      <c r="G354" s="1" t="s">
        <v>129</v>
      </c>
      <c r="I354" s="20">
        <v>23.53</v>
      </c>
      <c r="J354" s="1">
        <v>21.826999999999899</v>
      </c>
      <c r="K354" s="1" t="s">
        <v>134</v>
      </c>
      <c r="M354" s="20">
        <v>33.53</v>
      </c>
      <c r="N354" s="1">
        <v>9.1189999999999696</v>
      </c>
      <c r="O354" s="1" t="s">
        <v>135</v>
      </c>
      <c r="Q354" s="20">
        <v>43.53</v>
      </c>
      <c r="R354" s="1">
        <v>3.1179999999999999</v>
      </c>
      <c r="S354" s="1" t="s">
        <v>137</v>
      </c>
      <c r="U354" s="20">
        <v>53.53</v>
      </c>
      <c r="V354" s="1">
        <v>15.1189999999999</v>
      </c>
      <c r="W354" s="1" t="s">
        <v>137</v>
      </c>
      <c r="Y354" s="20">
        <v>63.53</v>
      </c>
      <c r="Z354" s="1">
        <v>148.255</v>
      </c>
      <c r="AA354" s="1" t="s">
        <v>137</v>
      </c>
      <c r="AC354" s="20">
        <v>73.53</v>
      </c>
      <c r="AD354" s="1">
        <v>4.1769999999999596</v>
      </c>
      <c r="AE354" s="1" t="s">
        <v>125</v>
      </c>
      <c r="AG354" s="20">
        <v>83.53</v>
      </c>
      <c r="AH354" s="1">
        <v>41.769999999999897</v>
      </c>
      <c r="AI354" s="1" t="s">
        <v>125</v>
      </c>
      <c r="AK354" s="20">
        <v>93.53</v>
      </c>
      <c r="AL354" s="1">
        <v>417.70000000000198</v>
      </c>
      <c r="AM354" s="1" t="s">
        <v>125</v>
      </c>
      <c r="AO354" s="4">
        <v>103.53</v>
      </c>
      <c r="AP354" s="1">
        <v>353647</v>
      </c>
      <c r="AQ354" s="1" t="s">
        <v>125</v>
      </c>
      <c r="AS354" s="4">
        <v>113.53</v>
      </c>
      <c r="AT354" s="1">
        <v>353647000</v>
      </c>
      <c r="AU354" s="1" t="s">
        <v>125</v>
      </c>
      <c r="AW354" s="4">
        <v>123.53</v>
      </c>
      <c r="AX354" s="1">
        <v>353647000000</v>
      </c>
      <c r="AY354" s="1" t="s">
        <v>125</v>
      </c>
      <c r="BA354" s="4">
        <v>133.53</v>
      </c>
      <c r="BB354" s="1">
        <v>353647000000000</v>
      </c>
      <c r="BC354" s="1" t="s">
        <v>125</v>
      </c>
      <c r="BE354" s="4">
        <v>143.53</v>
      </c>
      <c r="BF354" s="1">
        <v>3.53647E+17</v>
      </c>
      <c r="BG354" s="1" t="s">
        <v>125</v>
      </c>
    </row>
    <row r="355" spans="1:59" x14ac:dyDescent="0.55000000000000004">
      <c r="A355" s="20">
        <v>3.54</v>
      </c>
      <c r="B355" s="1">
        <v>354</v>
      </c>
      <c r="C355" s="1" t="s">
        <v>131</v>
      </c>
      <c r="E355" s="4">
        <v>13.54</v>
      </c>
      <c r="F355" s="21">
        <v>21.8859999999999</v>
      </c>
      <c r="G355" s="1" t="s">
        <v>129</v>
      </c>
      <c r="I355" s="20">
        <v>23.54</v>
      </c>
      <c r="J355" s="1">
        <v>21.8859999999999</v>
      </c>
      <c r="K355" s="1" t="s">
        <v>134</v>
      </c>
      <c r="M355" s="20">
        <v>33.54</v>
      </c>
      <c r="N355" s="1">
        <v>9.1419999999999693</v>
      </c>
      <c r="O355" s="1" t="s">
        <v>135</v>
      </c>
      <c r="Q355" s="20">
        <v>43.54</v>
      </c>
      <c r="R355" s="1">
        <v>3.1240000000000001</v>
      </c>
      <c r="S355" s="1" t="s">
        <v>137</v>
      </c>
      <c r="U355" s="20">
        <v>53.54</v>
      </c>
      <c r="V355" s="1">
        <v>15.1419999999999</v>
      </c>
      <c r="W355" s="1" t="s">
        <v>137</v>
      </c>
      <c r="Y355" s="20">
        <v>63.54</v>
      </c>
      <c r="Z355" s="1">
        <v>148.59</v>
      </c>
      <c r="AA355" s="1" t="s">
        <v>137</v>
      </c>
      <c r="AC355" s="20">
        <v>73.540000000000006</v>
      </c>
      <c r="AD355" s="1">
        <v>4.18599999999996</v>
      </c>
      <c r="AE355" s="1" t="s">
        <v>125</v>
      </c>
      <c r="AG355" s="20">
        <v>83.54</v>
      </c>
      <c r="AH355" s="1">
        <v>41.8599999999999</v>
      </c>
      <c r="AI355" s="1" t="s">
        <v>125</v>
      </c>
      <c r="AK355" s="20">
        <v>93.54</v>
      </c>
      <c r="AL355" s="1">
        <v>418.60000000000201</v>
      </c>
      <c r="AM355" s="1" t="s">
        <v>125</v>
      </c>
      <c r="AO355" s="4">
        <v>103.54</v>
      </c>
      <c r="AP355" s="1">
        <v>354646</v>
      </c>
      <c r="AQ355" s="1" t="s">
        <v>125</v>
      </c>
      <c r="AS355" s="4">
        <v>113.54</v>
      </c>
      <c r="AT355" s="1">
        <v>354646000</v>
      </c>
      <c r="AU355" s="1" t="s">
        <v>125</v>
      </c>
      <c r="AW355" s="4">
        <v>123.54</v>
      </c>
      <c r="AX355" s="1">
        <v>354646000000</v>
      </c>
      <c r="AY355" s="1" t="s">
        <v>125</v>
      </c>
      <c r="BA355" s="4">
        <v>133.54</v>
      </c>
      <c r="BB355" s="1">
        <v>354646000000000</v>
      </c>
      <c r="BC355" s="1" t="s">
        <v>125</v>
      </c>
      <c r="BE355" s="4">
        <v>143.54</v>
      </c>
      <c r="BF355" s="1">
        <v>3.54646E+17</v>
      </c>
      <c r="BG355" s="1" t="s">
        <v>125</v>
      </c>
    </row>
    <row r="356" spans="1:59" x14ac:dyDescent="0.55000000000000004">
      <c r="A356" s="20">
        <v>3.55</v>
      </c>
      <c r="B356" s="1">
        <v>355</v>
      </c>
      <c r="C356" s="1" t="s">
        <v>131</v>
      </c>
      <c r="E356" s="4">
        <v>13.55</v>
      </c>
      <c r="F356" s="21">
        <v>21.944999999999901</v>
      </c>
      <c r="G356" s="1" t="s">
        <v>129</v>
      </c>
      <c r="I356" s="20">
        <v>23.55</v>
      </c>
      <c r="J356" s="1">
        <v>21.944999999999901</v>
      </c>
      <c r="K356" s="1" t="s">
        <v>134</v>
      </c>
      <c r="M356" s="20">
        <v>33.549999999999997</v>
      </c>
      <c r="N356" s="1">
        <v>9.1649999999999707</v>
      </c>
      <c r="O356" s="1" t="s">
        <v>135</v>
      </c>
      <c r="Q356" s="20">
        <v>43.55</v>
      </c>
      <c r="R356" s="1">
        <v>3.13</v>
      </c>
      <c r="S356" s="1" t="s">
        <v>137</v>
      </c>
      <c r="U356" s="20">
        <v>53.55</v>
      </c>
      <c r="V356" s="1">
        <v>15.1649999999999</v>
      </c>
      <c r="W356" s="1" t="s">
        <v>137</v>
      </c>
      <c r="Y356" s="20">
        <v>63.55</v>
      </c>
      <c r="Z356" s="1">
        <v>148.92500000000001</v>
      </c>
      <c r="AA356" s="1" t="s">
        <v>137</v>
      </c>
      <c r="AC356" s="20">
        <v>73.55</v>
      </c>
      <c r="AD356" s="1">
        <v>4.1949999999999603</v>
      </c>
      <c r="AE356" s="1" t="s">
        <v>125</v>
      </c>
      <c r="AG356" s="20">
        <v>83.55</v>
      </c>
      <c r="AH356" s="1">
        <v>41.949999999999903</v>
      </c>
      <c r="AI356" s="1" t="s">
        <v>125</v>
      </c>
      <c r="AK356" s="20">
        <v>93.55</v>
      </c>
      <c r="AL356" s="1">
        <v>419.50000000000199</v>
      </c>
      <c r="AM356" s="1" t="s">
        <v>125</v>
      </c>
      <c r="AO356" s="4">
        <v>103.55</v>
      </c>
      <c r="AP356" s="1">
        <v>355645</v>
      </c>
      <c r="AQ356" s="1" t="s">
        <v>125</v>
      </c>
      <c r="AS356" s="4">
        <v>113.55</v>
      </c>
      <c r="AT356" s="1">
        <v>355645000</v>
      </c>
      <c r="AU356" s="1" t="s">
        <v>125</v>
      </c>
      <c r="AW356" s="4">
        <v>123.55</v>
      </c>
      <c r="AX356" s="1">
        <v>355645000000</v>
      </c>
      <c r="AY356" s="1" t="s">
        <v>125</v>
      </c>
      <c r="BA356" s="4">
        <v>133.55000000000001</v>
      </c>
      <c r="BB356" s="1">
        <v>355645000000000</v>
      </c>
      <c r="BC356" s="1" t="s">
        <v>125</v>
      </c>
      <c r="BE356" s="4">
        <v>143.55000000000001</v>
      </c>
      <c r="BF356" s="1">
        <v>3.55645E+17</v>
      </c>
      <c r="BG356" s="1" t="s">
        <v>125</v>
      </c>
    </row>
    <row r="357" spans="1:59" x14ac:dyDescent="0.55000000000000004">
      <c r="A357" s="20">
        <v>3.56</v>
      </c>
      <c r="B357" s="1">
        <v>356</v>
      </c>
      <c r="C357" s="1" t="s">
        <v>131</v>
      </c>
      <c r="E357" s="4">
        <v>13.56</v>
      </c>
      <c r="F357" s="21">
        <v>22.003999999999898</v>
      </c>
      <c r="G357" s="1" t="s">
        <v>129</v>
      </c>
      <c r="I357" s="20">
        <v>23.56</v>
      </c>
      <c r="J357" s="1">
        <v>22.003999999999898</v>
      </c>
      <c r="K357" s="1" t="s">
        <v>134</v>
      </c>
      <c r="M357" s="20">
        <v>33.56</v>
      </c>
      <c r="N357" s="1">
        <v>9.1879999999999704</v>
      </c>
      <c r="O357" s="1" t="s">
        <v>135</v>
      </c>
      <c r="Q357" s="20">
        <v>43.56</v>
      </c>
      <c r="R357" s="1">
        <v>3.1360000000000001</v>
      </c>
      <c r="S357" s="1" t="s">
        <v>137</v>
      </c>
      <c r="U357" s="20">
        <v>53.56</v>
      </c>
      <c r="V357" s="1">
        <v>15.187999999999899</v>
      </c>
      <c r="W357" s="1" t="s">
        <v>137</v>
      </c>
      <c r="Y357" s="20">
        <v>63.56</v>
      </c>
      <c r="Z357" s="1">
        <v>149.26</v>
      </c>
      <c r="AA357" s="1" t="s">
        <v>137</v>
      </c>
      <c r="AC357" s="20">
        <v>73.56</v>
      </c>
      <c r="AD357" s="1">
        <v>4.2039999999999598</v>
      </c>
      <c r="AE357" s="1" t="s">
        <v>125</v>
      </c>
      <c r="AG357" s="20">
        <v>83.56</v>
      </c>
      <c r="AH357" s="1">
        <v>42.0399999999999</v>
      </c>
      <c r="AI357" s="1" t="s">
        <v>125</v>
      </c>
      <c r="AK357" s="20">
        <v>93.56</v>
      </c>
      <c r="AL357" s="1">
        <v>420.40000000000202</v>
      </c>
      <c r="AM357" s="1" t="s">
        <v>125</v>
      </c>
      <c r="AO357" s="4">
        <v>103.56</v>
      </c>
      <c r="AP357" s="1">
        <v>356644</v>
      </c>
      <c r="AQ357" s="1" t="s">
        <v>125</v>
      </c>
      <c r="AS357" s="4">
        <v>113.56</v>
      </c>
      <c r="AT357" s="1">
        <v>356644000</v>
      </c>
      <c r="AU357" s="1" t="s">
        <v>125</v>
      </c>
      <c r="AW357" s="4">
        <v>123.56</v>
      </c>
      <c r="AX357" s="1">
        <v>356644000000</v>
      </c>
      <c r="AY357" s="1" t="s">
        <v>125</v>
      </c>
      <c r="BA357" s="4">
        <v>133.56</v>
      </c>
      <c r="BB357" s="1">
        <v>356644000000000</v>
      </c>
      <c r="BC357" s="1" t="s">
        <v>125</v>
      </c>
      <c r="BE357" s="4">
        <v>143.56</v>
      </c>
      <c r="BF357" s="1">
        <v>3.56644E+17</v>
      </c>
      <c r="BG357" s="1" t="s">
        <v>125</v>
      </c>
    </row>
    <row r="358" spans="1:59" x14ac:dyDescent="0.55000000000000004">
      <c r="A358" s="20">
        <v>3.57</v>
      </c>
      <c r="B358" s="1">
        <v>357</v>
      </c>
      <c r="C358" s="1" t="s">
        <v>131</v>
      </c>
      <c r="E358" s="4">
        <v>13.57</v>
      </c>
      <c r="F358" s="21">
        <v>22.062999999999899</v>
      </c>
      <c r="G358" s="1" t="s">
        <v>129</v>
      </c>
      <c r="I358" s="20">
        <v>23.57</v>
      </c>
      <c r="J358" s="1">
        <v>22.062999999999899</v>
      </c>
      <c r="K358" s="1" t="s">
        <v>134</v>
      </c>
      <c r="M358" s="20">
        <v>33.57</v>
      </c>
      <c r="N358" s="1">
        <v>9.2109999999999701</v>
      </c>
      <c r="O358" s="1" t="s">
        <v>135</v>
      </c>
      <c r="Q358" s="20">
        <v>43.57</v>
      </c>
      <c r="R358" s="1">
        <v>3.1419999999999999</v>
      </c>
      <c r="S358" s="1" t="s">
        <v>137</v>
      </c>
      <c r="U358" s="20">
        <v>53.57</v>
      </c>
      <c r="V358" s="1">
        <v>15.210999999999901</v>
      </c>
      <c r="W358" s="1" t="s">
        <v>137</v>
      </c>
      <c r="Y358" s="20">
        <v>63.57</v>
      </c>
      <c r="Z358" s="1">
        <v>149.595</v>
      </c>
      <c r="AA358" s="1" t="s">
        <v>137</v>
      </c>
      <c r="AC358" s="20">
        <v>73.569999999999993</v>
      </c>
      <c r="AD358" s="1">
        <v>4.2129999999999601</v>
      </c>
      <c r="AE358" s="1" t="s">
        <v>125</v>
      </c>
      <c r="AG358" s="20">
        <v>83.57</v>
      </c>
      <c r="AH358" s="1">
        <v>42.13</v>
      </c>
      <c r="AI358" s="1" t="s">
        <v>125</v>
      </c>
      <c r="AK358" s="20">
        <v>93.57</v>
      </c>
      <c r="AL358" s="1">
        <v>421.300000000002</v>
      </c>
      <c r="AM358" s="1" t="s">
        <v>125</v>
      </c>
      <c r="AO358" s="4">
        <v>103.57</v>
      </c>
      <c r="AP358" s="1">
        <v>357643</v>
      </c>
      <c r="AQ358" s="1" t="s">
        <v>125</v>
      </c>
      <c r="AS358" s="4">
        <v>113.57</v>
      </c>
      <c r="AT358" s="1">
        <v>357643000</v>
      </c>
      <c r="AU358" s="1" t="s">
        <v>125</v>
      </c>
      <c r="AW358" s="4">
        <v>123.57</v>
      </c>
      <c r="AX358" s="1">
        <v>357643000000</v>
      </c>
      <c r="AY358" s="1" t="s">
        <v>125</v>
      </c>
      <c r="BA358" s="4">
        <v>133.57</v>
      </c>
      <c r="BB358" s="1">
        <v>357643000000000</v>
      </c>
      <c r="BC358" s="1" t="s">
        <v>125</v>
      </c>
      <c r="BE358" s="4">
        <v>143.57</v>
      </c>
      <c r="BF358" s="1">
        <v>3.57643E+17</v>
      </c>
      <c r="BG358" s="1" t="s">
        <v>125</v>
      </c>
    </row>
    <row r="359" spans="1:59" x14ac:dyDescent="0.55000000000000004">
      <c r="A359" s="20">
        <v>3.58</v>
      </c>
      <c r="B359" s="1">
        <v>358</v>
      </c>
      <c r="C359" s="1" t="s">
        <v>131</v>
      </c>
      <c r="E359" s="4">
        <v>13.58</v>
      </c>
      <c r="F359" s="21">
        <v>22.1219999999999</v>
      </c>
      <c r="G359" s="1" t="s">
        <v>129</v>
      </c>
      <c r="I359" s="20">
        <v>23.58</v>
      </c>
      <c r="J359" s="1">
        <v>22.1219999999999</v>
      </c>
      <c r="K359" s="1" t="s">
        <v>134</v>
      </c>
      <c r="M359" s="20">
        <v>33.58</v>
      </c>
      <c r="N359" s="1">
        <v>9.2339999999999698</v>
      </c>
      <c r="O359" s="1" t="s">
        <v>135</v>
      </c>
      <c r="Q359" s="20">
        <v>43.58</v>
      </c>
      <c r="R359" s="1">
        <v>3.1480000000000001</v>
      </c>
      <c r="S359" s="1" t="s">
        <v>137</v>
      </c>
      <c r="U359" s="20">
        <v>53.58</v>
      </c>
      <c r="V359" s="1">
        <v>15.233999999999901</v>
      </c>
      <c r="W359" s="1" t="s">
        <v>137</v>
      </c>
      <c r="Y359" s="20">
        <v>63.58</v>
      </c>
      <c r="Z359" s="1">
        <v>149.93</v>
      </c>
      <c r="AA359" s="1" t="s">
        <v>137</v>
      </c>
      <c r="AC359" s="20">
        <v>73.58</v>
      </c>
      <c r="AD359" s="1">
        <v>4.2219999999999596</v>
      </c>
      <c r="AE359" s="1" t="s">
        <v>125</v>
      </c>
      <c r="AG359" s="20">
        <v>83.58</v>
      </c>
      <c r="AH359" s="1">
        <v>42.219999999999899</v>
      </c>
      <c r="AI359" s="1" t="s">
        <v>125</v>
      </c>
      <c r="AK359" s="20">
        <v>93.58</v>
      </c>
      <c r="AL359" s="1">
        <v>422.20000000000198</v>
      </c>
      <c r="AM359" s="1" t="s">
        <v>125</v>
      </c>
      <c r="AO359" s="4">
        <v>103.58</v>
      </c>
      <c r="AP359" s="1">
        <v>358642</v>
      </c>
      <c r="AQ359" s="1" t="s">
        <v>125</v>
      </c>
      <c r="AS359" s="4">
        <v>113.58</v>
      </c>
      <c r="AT359" s="1">
        <v>358642000</v>
      </c>
      <c r="AU359" s="1" t="s">
        <v>125</v>
      </c>
      <c r="AW359" s="4">
        <v>123.58</v>
      </c>
      <c r="AX359" s="1">
        <v>358642000000</v>
      </c>
      <c r="AY359" s="1" t="s">
        <v>125</v>
      </c>
      <c r="BA359" s="4">
        <v>133.58000000000001</v>
      </c>
      <c r="BB359" s="1">
        <v>358642000000000</v>
      </c>
      <c r="BC359" s="1" t="s">
        <v>125</v>
      </c>
      <c r="BE359" s="4">
        <v>143.58000000000001</v>
      </c>
      <c r="BF359" s="1">
        <v>3.58642E+17</v>
      </c>
      <c r="BG359" s="1" t="s">
        <v>125</v>
      </c>
    </row>
    <row r="360" spans="1:59" x14ac:dyDescent="0.55000000000000004">
      <c r="A360" s="20">
        <v>3.59</v>
      </c>
      <c r="B360" s="1">
        <v>359</v>
      </c>
      <c r="C360" s="1" t="s">
        <v>131</v>
      </c>
      <c r="E360" s="4">
        <v>13.59</v>
      </c>
      <c r="F360" s="21">
        <v>22.180999999999901</v>
      </c>
      <c r="G360" s="1" t="s">
        <v>129</v>
      </c>
      <c r="I360" s="20">
        <v>23.59</v>
      </c>
      <c r="J360" s="1">
        <v>22.180999999999901</v>
      </c>
      <c r="K360" s="1" t="s">
        <v>134</v>
      </c>
      <c r="M360" s="20">
        <v>33.590000000000003</v>
      </c>
      <c r="N360" s="1">
        <v>9.2569999999999695</v>
      </c>
      <c r="O360" s="1" t="s">
        <v>135</v>
      </c>
      <c r="Q360" s="20">
        <v>43.59</v>
      </c>
      <c r="R360" s="1">
        <v>3.1539999999999999</v>
      </c>
      <c r="S360" s="1" t="s">
        <v>137</v>
      </c>
      <c r="U360" s="20">
        <v>53.59</v>
      </c>
      <c r="V360" s="1">
        <v>15.2569999999999</v>
      </c>
      <c r="W360" s="1" t="s">
        <v>137</v>
      </c>
      <c r="Y360" s="20">
        <v>63.59</v>
      </c>
      <c r="Z360" s="1">
        <v>150.26499999999999</v>
      </c>
      <c r="AA360" s="1" t="s">
        <v>137</v>
      </c>
      <c r="AC360" s="20">
        <v>73.59</v>
      </c>
      <c r="AD360" s="1">
        <v>4.2309999999999599</v>
      </c>
      <c r="AE360" s="1" t="s">
        <v>125</v>
      </c>
      <c r="AG360" s="20">
        <v>83.59</v>
      </c>
      <c r="AH360" s="1">
        <v>42.309999999999903</v>
      </c>
      <c r="AI360" s="1" t="s">
        <v>125</v>
      </c>
      <c r="AK360" s="20">
        <v>93.59</v>
      </c>
      <c r="AL360" s="1">
        <v>423.10000000000201</v>
      </c>
      <c r="AM360" s="1" t="s">
        <v>125</v>
      </c>
      <c r="AO360" s="4">
        <v>103.59</v>
      </c>
      <c r="AP360" s="1">
        <v>359641</v>
      </c>
      <c r="AQ360" s="1" t="s">
        <v>125</v>
      </c>
      <c r="AS360" s="4">
        <v>113.59</v>
      </c>
      <c r="AT360" s="1">
        <v>359641000</v>
      </c>
      <c r="AU360" s="1" t="s">
        <v>125</v>
      </c>
      <c r="AW360" s="4">
        <v>123.59</v>
      </c>
      <c r="AX360" s="1">
        <v>359641000000</v>
      </c>
      <c r="AY360" s="1" t="s">
        <v>125</v>
      </c>
      <c r="BA360" s="4">
        <v>133.59</v>
      </c>
      <c r="BB360" s="1">
        <v>359641000000000</v>
      </c>
      <c r="BC360" s="1" t="s">
        <v>125</v>
      </c>
      <c r="BE360" s="4">
        <v>143.59</v>
      </c>
      <c r="BF360" s="1">
        <v>3.59641E+17</v>
      </c>
      <c r="BG360" s="1" t="s">
        <v>125</v>
      </c>
    </row>
    <row r="361" spans="1:59" x14ac:dyDescent="0.55000000000000004">
      <c r="A361" s="20">
        <v>3.6</v>
      </c>
      <c r="B361" s="1">
        <v>360</v>
      </c>
      <c r="C361" s="1" t="s">
        <v>131</v>
      </c>
      <c r="E361" s="4">
        <v>13.6</v>
      </c>
      <c r="F361" s="21">
        <v>22.239999999999899</v>
      </c>
      <c r="G361" s="1" t="s">
        <v>129</v>
      </c>
      <c r="I361" s="20">
        <v>23.6</v>
      </c>
      <c r="J361" s="1">
        <v>22.239999999999899</v>
      </c>
      <c r="K361" s="1" t="s">
        <v>134</v>
      </c>
      <c r="M361" s="20">
        <v>33.6</v>
      </c>
      <c r="N361" s="1">
        <v>9.2799999999999692</v>
      </c>
      <c r="O361" s="1" t="s">
        <v>135</v>
      </c>
      <c r="Q361" s="20">
        <v>43.6</v>
      </c>
      <c r="R361" s="1">
        <v>3.16</v>
      </c>
      <c r="S361" s="1" t="s">
        <v>137</v>
      </c>
      <c r="U361" s="20">
        <v>53.6</v>
      </c>
      <c r="V361" s="1">
        <v>15.2799999999999</v>
      </c>
      <c r="W361" s="1" t="s">
        <v>137</v>
      </c>
      <c r="Y361" s="20">
        <v>63.6</v>
      </c>
      <c r="Z361" s="1">
        <v>150.6</v>
      </c>
      <c r="AA361" s="1" t="s">
        <v>137</v>
      </c>
      <c r="AC361" s="20">
        <v>73.599999999999994</v>
      </c>
      <c r="AD361" s="1">
        <v>4.2399999999999602</v>
      </c>
      <c r="AE361" s="1" t="s">
        <v>125</v>
      </c>
      <c r="AG361" s="20">
        <v>83.6</v>
      </c>
      <c r="AH361" s="1">
        <v>42.399999999999899</v>
      </c>
      <c r="AI361" s="1" t="s">
        <v>125</v>
      </c>
      <c r="AK361" s="20">
        <v>93.6</v>
      </c>
      <c r="AL361" s="1">
        <v>424.00000000000199</v>
      </c>
      <c r="AM361" s="1" t="s">
        <v>125</v>
      </c>
      <c r="AO361" s="4">
        <v>103.6</v>
      </c>
      <c r="AP361" s="1">
        <v>360640</v>
      </c>
      <c r="AQ361" s="1" t="s">
        <v>125</v>
      </c>
      <c r="AS361" s="4">
        <v>113.6</v>
      </c>
      <c r="AT361" s="1">
        <v>360640000</v>
      </c>
      <c r="AU361" s="1" t="s">
        <v>125</v>
      </c>
      <c r="AW361" s="4">
        <v>123.6</v>
      </c>
      <c r="AX361" s="1">
        <v>360640000000</v>
      </c>
      <c r="AY361" s="1" t="s">
        <v>125</v>
      </c>
      <c r="BA361" s="4">
        <v>133.6</v>
      </c>
      <c r="BB361" s="1">
        <v>360640000000000</v>
      </c>
      <c r="BC361" s="1" t="s">
        <v>125</v>
      </c>
      <c r="BE361" s="4">
        <v>143.6</v>
      </c>
      <c r="BF361" s="1">
        <v>3.6064E+17</v>
      </c>
      <c r="BG361" s="1" t="s">
        <v>125</v>
      </c>
    </row>
    <row r="362" spans="1:59" x14ac:dyDescent="0.55000000000000004">
      <c r="A362" s="20">
        <v>3.61</v>
      </c>
      <c r="B362" s="1">
        <v>361</v>
      </c>
      <c r="C362" s="1" t="s">
        <v>131</v>
      </c>
      <c r="E362" s="4">
        <v>13.61</v>
      </c>
      <c r="F362" s="21">
        <v>22.2989999999999</v>
      </c>
      <c r="G362" s="1" t="s">
        <v>129</v>
      </c>
      <c r="I362" s="20">
        <v>23.61</v>
      </c>
      <c r="J362" s="1">
        <v>22.2989999999999</v>
      </c>
      <c r="K362" s="1" t="s">
        <v>134</v>
      </c>
      <c r="M362" s="20">
        <v>33.61</v>
      </c>
      <c r="N362" s="1">
        <v>9.3029999999999706</v>
      </c>
      <c r="O362" s="1" t="s">
        <v>135</v>
      </c>
      <c r="Q362" s="20">
        <v>43.61</v>
      </c>
      <c r="R362" s="1">
        <v>3.1659999999999999</v>
      </c>
      <c r="S362" s="1" t="s">
        <v>137</v>
      </c>
      <c r="U362" s="20">
        <v>53.61</v>
      </c>
      <c r="V362" s="1">
        <v>15.3029999999999</v>
      </c>
      <c r="W362" s="1" t="s">
        <v>137</v>
      </c>
      <c r="Y362" s="20">
        <v>63.61</v>
      </c>
      <c r="Z362" s="1">
        <v>150.935</v>
      </c>
      <c r="AA362" s="1" t="s">
        <v>137</v>
      </c>
      <c r="AC362" s="20">
        <v>73.61</v>
      </c>
      <c r="AD362" s="1">
        <v>4.2489999999999597</v>
      </c>
      <c r="AE362" s="1" t="s">
        <v>125</v>
      </c>
      <c r="AG362" s="20">
        <v>83.61</v>
      </c>
      <c r="AH362" s="1">
        <v>42.49</v>
      </c>
      <c r="AI362" s="1" t="s">
        <v>125</v>
      </c>
      <c r="AK362" s="20">
        <v>93.61</v>
      </c>
      <c r="AL362" s="1">
        <v>424.90000000000202</v>
      </c>
      <c r="AM362" s="1" t="s">
        <v>125</v>
      </c>
      <c r="AO362" s="4">
        <v>103.61</v>
      </c>
      <c r="AP362" s="1">
        <v>361639</v>
      </c>
      <c r="AQ362" s="1" t="s">
        <v>125</v>
      </c>
      <c r="AS362" s="4">
        <v>113.61</v>
      </c>
      <c r="AT362" s="1">
        <v>361639000</v>
      </c>
      <c r="AU362" s="1" t="s">
        <v>125</v>
      </c>
      <c r="AW362" s="4">
        <v>123.61</v>
      </c>
      <c r="AX362" s="1">
        <v>361639000000</v>
      </c>
      <c r="AY362" s="1" t="s">
        <v>125</v>
      </c>
      <c r="BA362" s="4">
        <v>133.61000000000001</v>
      </c>
      <c r="BB362" s="1">
        <v>361639000000000</v>
      </c>
      <c r="BC362" s="1" t="s">
        <v>125</v>
      </c>
      <c r="BE362" s="4">
        <v>143.61000000000001</v>
      </c>
      <c r="BF362" s="1">
        <v>3.61639E+17</v>
      </c>
      <c r="BG362" s="1" t="s">
        <v>125</v>
      </c>
    </row>
    <row r="363" spans="1:59" x14ac:dyDescent="0.55000000000000004">
      <c r="A363" s="20">
        <v>3.62</v>
      </c>
      <c r="B363" s="1">
        <v>362</v>
      </c>
      <c r="C363" s="1" t="s">
        <v>131</v>
      </c>
      <c r="E363" s="4">
        <v>13.62</v>
      </c>
      <c r="F363" s="21">
        <v>22.357999999999901</v>
      </c>
      <c r="G363" s="1" t="s">
        <v>129</v>
      </c>
      <c r="I363" s="20">
        <v>23.62</v>
      </c>
      <c r="J363" s="1">
        <v>22.357999999999901</v>
      </c>
      <c r="K363" s="1" t="s">
        <v>134</v>
      </c>
      <c r="M363" s="20">
        <v>33.619999999999997</v>
      </c>
      <c r="N363" s="1">
        <v>9.3259999999999703</v>
      </c>
      <c r="O363" s="1" t="s">
        <v>135</v>
      </c>
      <c r="Q363" s="20">
        <v>43.62</v>
      </c>
      <c r="R363" s="1">
        <v>3.1720000000000002</v>
      </c>
      <c r="S363" s="1" t="s">
        <v>137</v>
      </c>
      <c r="U363" s="20">
        <v>53.62</v>
      </c>
      <c r="V363" s="1">
        <v>15.325999999999899</v>
      </c>
      <c r="W363" s="1" t="s">
        <v>137</v>
      </c>
      <c r="Y363" s="20">
        <v>63.62</v>
      </c>
      <c r="Z363" s="1">
        <v>151.27000000000001</v>
      </c>
      <c r="AA363" s="1" t="s">
        <v>137</v>
      </c>
      <c r="AC363" s="20">
        <v>73.62</v>
      </c>
      <c r="AD363" s="1">
        <v>4.25799999999996</v>
      </c>
      <c r="AE363" s="1" t="s">
        <v>125</v>
      </c>
      <c r="AG363" s="20">
        <v>83.62</v>
      </c>
      <c r="AH363" s="1">
        <v>42.579999999999899</v>
      </c>
      <c r="AI363" s="1" t="s">
        <v>125</v>
      </c>
      <c r="AK363" s="20">
        <v>93.62</v>
      </c>
      <c r="AL363" s="1">
        <v>425.800000000002</v>
      </c>
      <c r="AM363" s="1" t="s">
        <v>125</v>
      </c>
      <c r="AO363" s="4">
        <v>103.62</v>
      </c>
      <c r="AP363" s="1">
        <v>362638</v>
      </c>
      <c r="AQ363" s="1" t="s">
        <v>125</v>
      </c>
      <c r="AS363" s="4">
        <v>113.62</v>
      </c>
      <c r="AT363" s="1">
        <v>362638000</v>
      </c>
      <c r="AU363" s="1" t="s">
        <v>125</v>
      </c>
      <c r="AW363" s="4">
        <v>123.62</v>
      </c>
      <c r="AX363" s="1">
        <v>362638000000</v>
      </c>
      <c r="AY363" s="1" t="s">
        <v>125</v>
      </c>
      <c r="BA363" s="4">
        <v>133.62</v>
      </c>
      <c r="BB363" s="1">
        <v>362638000000000</v>
      </c>
      <c r="BC363" s="1" t="s">
        <v>125</v>
      </c>
      <c r="BE363" s="4">
        <v>143.62</v>
      </c>
      <c r="BF363" s="1">
        <v>3.62638E+17</v>
      </c>
      <c r="BG363" s="1" t="s">
        <v>125</v>
      </c>
    </row>
    <row r="364" spans="1:59" x14ac:dyDescent="0.55000000000000004">
      <c r="A364" s="20">
        <v>3.63</v>
      </c>
      <c r="B364" s="1">
        <v>363</v>
      </c>
      <c r="C364" s="1" t="s">
        <v>131</v>
      </c>
      <c r="E364" s="4">
        <v>13.63</v>
      </c>
      <c r="F364" s="21">
        <v>22.416999999999899</v>
      </c>
      <c r="G364" s="1" t="s">
        <v>129</v>
      </c>
      <c r="I364" s="20">
        <v>23.63</v>
      </c>
      <c r="J364" s="1">
        <v>22.416999999999899</v>
      </c>
      <c r="K364" s="1" t="s">
        <v>134</v>
      </c>
      <c r="M364" s="20">
        <v>33.630000000000003</v>
      </c>
      <c r="N364" s="1">
        <v>9.34899999999997</v>
      </c>
      <c r="O364" s="1" t="s">
        <v>135</v>
      </c>
      <c r="Q364" s="20">
        <v>43.63</v>
      </c>
      <c r="R364" s="1">
        <v>3.1779999999999999</v>
      </c>
      <c r="S364" s="1" t="s">
        <v>137</v>
      </c>
      <c r="U364" s="20">
        <v>53.63</v>
      </c>
      <c r="V364" s="1">
        <v>15.348999999999901</v>
      </c>
      <c r="W364" s="1" t="s">
        <v>137</v>
      </c>
      <c r="Y364" s="20">
        <v>63.63</v>
      </c>
      <c r="Z364" s="1">
        <v>151.60499999999999</v>
      </c>
      <c r="AA364" s="1" t="s">
        <v>137</v>
      </c>
      <c r="AC364" s="20">
        <v>73.63</v>
      </c>
      <c r="AD364" s="1">
        <v>4.2669999999999604</v>
      </c>
      <c r="AE364" s="1" t="s">
        <v>125</v>
      </c>
      <c r="AG364" s="20">
        <v>83.63</v>
      </c>
      <c r="AH364" s="1">
        <v>42.669999999999902</v>
      </c>
      <c r="AI364" s="1" t="s">
        <v>125</v>
      </c>
      <c r="AK364" s="20">
        <v>93.63</v>
      </c>
      <c r="AL364" s="1">
        <v>426.70000000000198</v>
      </c>
      <c r="AM364" s="1" t="s">
        <v>125</v>
      </c>
      <c r="AO364" s="4">
        <v>103.63</v>
      </c>
      <c r="AP364" s="1">
        <v>363637</v>
      </c>
      <c r="AQ364" s="1" t="s">
        <v>125</v>
      </c>
      <c r="AS364" s="4">
        <v>113.63</v>
      </c>
      <c r="AT364" s="1">
        <v>363637000</v>
      </c>
      <c r="AU364" s="1" t="s">
        <v>125</v>
      </c>
      <c r="AW364" s="4">
        <v>123.63</v>
      </c>
      <c r="AX364" s="1">
        <v>363637000000</v>
      </c>
      <c r="AY364" s="1" t="s">
        <v>125</v>
      </c>
      <c r="BA364" s="4">
        <v>133.63</v>
      </c>
      <c r="BB364" s="1">
        <v>363637000000000</v>
      </c>
      <c r="BC364" s="1" t="s">
        <v>125</v>
      </c>
      <c r="BE364" s="4">
        <v>143.63</v>
      </c>
      <c r="BF364" s="1">
        <v>3.63637E+17</v>
      </c>
      <c r="BG364" s="1" t="s">
        <v>125</v>
      </c>
    </row>
    <row r="365" spans="1:59" x14ac:dyDescent="0.55000000000000004">
      <c r="A365" s="20">
        <v>3.64</v>
      </c>
      <c r="B365" s="1">
        <v>364</v>
      </c>
      <c r="C365" s="1" t="s">
        <v>131</v>
      </c>
      <c r="E365" s="4">
        <v>13.64</v>
      </c>
      <c r="F365" s="21">
        <v>22.4759999999999</v>
      </c>
      <c r="G365" s="1" t="s">
        <v>129</v>
      </c>
      <c r="I365" s="20">
        <v>23.64</v>
      </c>
      <c r="J365" s="1">
        <v>22.4759999999999</v>
      </c>
      <c r="K365" s="1" t="s">
        <v>134</v>
      </c>
      <c r="M365" s="20">
        <v>33.64</v>
      </c>
      <c r="N365" s="1">
        <v>9.3719999999999697</v>
      </c>
      <c r="O365" s="1" t="s">
        <v>135</v>
      </c>
      <c r="Q365" s="20">
        <v>43.64</v>
      </c>
      <c r="R365" s="1">
        <v>3.1840000000000002</v>
      </c>
      <c r="S365" s="1" t="s">
        <v>137</v>
      </c>
      <c r="U365" s="20">
        <v>53.64</v>
      </c>
      <c r="V365" s="1">
        <v>15.3719999999999</v>
      </c>
      <c r="W365" s="1" t="s">
        <v>137</v>
      </c>
      <c r="Y365" s="20">
        <v>63.64</v>
      </c>
      <c r="Z365" s="1">
        <v>151.94</v>
      </c>
      <c r="AA365" s="1" t="s">
        <v>137</v>
      </c>
      <c r="AC365" s="20">
        <v>73.64</v>
      </c>
      <c r="AD365" s="1">
        <v>4.2759999999999598</v>
      </c>
      <c r="AE365" s="1" t="s">
        <v>125</v>
      </c>
      <c r="AG365" s="20">
        <v>83.64</v>
      </c>
      <c r="AH365" s="1">
        <v>42.759999999999899</v>
      </c>
      <c r="AI365" s="1" t="s">
        <v>125</v>
      </c>
      <c r="AK365" s="20">
        <v>93.64</v>
      </c>
      <c r="AL365" s="1">
        <v>427.60000000000201</v>
      </c>
      <c r="AM365" s="1" t="s">
        <v>125</v>
      </c>
      <c r="AO365" s="4">
        <v>103.64</v>
      </c>
      <c r="AP365" s="1">
        <v>364636</v>
      </c>
      <c r="AQ365" s="1" t="s">
        <v>125</v>
      </c>
      <c r="AS365" s="4">
        <v>113.64</v>
      </c>
      <c r="AT365" s="1">
        <v>364636000</v>
      </c>
      <c r="AU365" s="1" t="s">
        <v>125</v>
      </c>
      <c r="AW365" s="4">
        <v>123.64</v>
      </c>
      <c r="AX365" s="1">
        <v>364636000000</v>
      </c>
      <c r="AY365" s="1" t="s">
        <v>125</v>
      </c>
      <c r="BA365" s="4">
        <v>133.63999999999999</v>
      </c>
      <c r="BB365" s="1">
        <v>364636000000000</v>
      </c>
      <c r="BC365" s="1" t="s">
        <v>125</v>
      </c>
      <c r="BE365" s="4">
        <v>143.63999999999999</v>
      </c>
      <c r="BF365" s="1">
        <v>3.64636E+17</v>
      </c>
      <c r="BG365" s="1" t="s">
        <v>125</v>
      </c>
    </row>
    <row r="366" spans="1:59" x14ac:dyDescent="0.55000000000000004">
      <c r="A366" s="20">
        <v>3.65</v>
      </c>
      <c r="B366" s="1">
        <v>365</v>
      </c>
      <c r="C366" s="1" t="s">
        <v>131</v>
      </c>
      <c r="E366" s="4">
        <v>13.65</v>
      </c>
      <c r="F366" s="21">
        <v>22.534999999999901</v>
      </c>
      <c r="G366" s="1" t="s">
        <v>129</v>
      </c>
      <c r="I366" s="20">
        <v>23.65</v>
      </c>
      <c r="J366" s="1">
        <v>22.534999999999901</v>
      </c>
      <c r="K366" s="1" t="s">
        <v>134</v>
      </c>
      <c r="M366" s="20">
        <v>33.65</v>
      </c>
      <c r="N366" s="1">
        <v>9.3949999999999694</v>
      </c>
      <c r="O366" s="1" t="s">
        <v>135</v>
      </c>
      <c r="Q366" s="20">
        <v>43.65</v>
      </c>
      <c r="R366" s="1">
        <v>3.19</v>
      </c>
      <c r="S366" s="1" t="s">
        <v>137</v>
      </c>
      <c r="U366" s="20">
        <v>53.65</v>
      </c>
      <c r="V366" s="1">
        <v>15.3949999999999</v>
      </c>
      <c r="W366" s="1" t="s">
        <v>137</v>
      </c>
      <c r="Y366" s="20">
        <v>63.65</v>
      </c>
      <c r="Z366" s="1">
        <v>152.27500000000001</v>
      </c>
      <c r="AA366" s="1" t="s">
        <v>137</v>
      </c>
      <c r="AC366" s="20">
        <v>73.650000000000006</v>
      </c>
      <c r="AD366" s="1">
        <v>4.2849999999999602</v>
      </c>
      <c r="AE366" s="1" t="s">
        <v>125</v>
      </c>
      <c r="AG366" s="20">
        <v>83.65</v>
      </c>
      <c r="AH366" s="1">
        <v>42.85</v>
      </c>
      <c r="AI366" s="1" t="s">
        <v>125</v>
      </c>
      <c r="AK366" s="20">
        <v>93.65</v>
      </c>
      <c r="AL366" s="1">
        <v>428.50000000000199</v>
      </c>
      <c r="AM366" s="1" t="s">
        <v>125</v>
      </c>
      <c r="AO366" s="4">
        <v>103.65</v>
      </c>
      <c r="AP366" s="1">
        <v>365635</v>
      </c>
      <c r="AQ366" s="1" t="s">
        <v>125</v>
      </c>
      <c r="AS366" s="4">
        <v>113.65</v>
      </c>
      <c r="AT366" s="1">
        <v>365635000</v>
      </c>
      <c r="AU366" s="1" t="s">
        <v>125</v>
      </c>
      <c r="AW366" s="4">
        <v>123.65</v>
      </c>
      <c r="AX366" s="1">
        <v>365635000000</v>
      </c>
      <c r="AY366" s="1" t="s">
        <v>125</v>
      </c>
      <c r="BA366" s="4">
        <v>133.65</v>
      </c>
      <c r="BB366" s="1">
        <v>365635000000000</v>
      </c>
      <c r="BC366" s="1" t="s">
        <v>125</v>
      </c>
      <c r="BE366" s="4">
        <v>143.65</v>
      </c>
      <c r="BF366" s="1">
        <v>3.65635E+17</v>
      </c>
      <c r="BG366" s="1" t="s">
        <v>125</v>
      </c>
    </row>
    <row r="367" spans="1:59" x14ac:dyDescent="0.55000000000000004">
      <c r="A367" s="20">
        <v>3.66</v>
      </c>
      <c r="B367" s="1">
        <v>366</v>
      </c>
      <c r="C367" s="1" t="s">
        <v>131</v>
      </c>
      <c r="E367" s="4">
        <v>13.66</v>
      </c>
      <c r="F367" s="21">
        <v>22.593999999999902</v>
      </c>
      <c r="G367" s="1" t="s">
        <v>129</v>
      </c>
      <c r="I367" s="20">
        <v>23.66</v>
      </c>
      <c r="J367" s="1">
        <v>22.593999999999902</v>
      </c>
      <c r="K367" s="1" t="s">
        <v>134</v>
      </c>
      <c r="M367" s="20">
        <v>33.659999999999997</v>
      </c>
      <c r="N367" s="1">
        <v>9.4179999999999708</v>
      </c>
      <c r="O367" s="1" t="s">
        <v>135</v>
      </c>
      <c r="Q367" s="20">
        <v>43.66</v>
      </c>
      <c r="R367" s="1">
        <v>3.1960000000000002</v>
      </c>
      <c r="S367" s="1" t="s">
        <v>137</v>
      </c>
      <c r="U367" s="20">
        <v>53.66</v>
      </c>
      <c r="V367" s="1">
        <v>15.4179999999999</v>
      </c>
      <c r="W367" s="1" t="s">
        <v>137</v>
      </c>
      <c r="Y367" s="20">
        <v>63.66</v>
      </c>
      <c r="Z367" s="1">
        <v>152.61000000000001</v>
      </c>
      <c r="AA367" s="1" t="s">
        <v>137</v>
      </c>
      <c r="AC367" s="20">
        <v>73.66</v>
      </c>
      <c r="AD367" s="1">
        <v>4.2939999999999596</v>
      </c>
      <c r="AE367" s="1" t="s">
        <v>125</v>
      </c>
      <c r="AG367" s="20">
        <v>83.66</v>
      </c>
      <c r="AH367" s="1">
        <v>42.939999999999898</v>
      </c>
      <c r="AI367" s="1" t="s">
        <v>125</v>
      </c>
      <c r="AK367" s="20">
        <v>93.66</v>
      </c>
      <c r="AL367" s="1">
        <v>429.40000000000202</v>
      </c>
      <c r="AM367" s="1" t="s">
        <v>125</v>
      </c>
      <c r="AO367" s="4">
        <v>103.66</v>
      </c>
      <c r="AP367" s="1">
        <v>366634</v>
      </c>
      <c r="AQ367" s="1" t="s">
        <v>125</v>
      </c>
      <c r="AS367" s="4">
        <v>113.66</v>
      </c>
      <c r="AT367" s="1">
        <v>366634000</v>
      </c>
      <c r="AU367" s="1" t="s">
        <v>125</v>
      </c>
      <c r="AW367" s="4">
        <v>123.66</v>
      </c>
      <c r="AX367" s="1">
        <v>366634000000</v>
      </c>
      <c r="AY367" s="1" t="s">
        <v>125</v>
      </c>
      <c r="BA367" s="4">
        <v>133.66</v>
      </c>
      <c r="BB367" s="1">
        <v>366634000000000</v>
      </c>
      <c r="BC367" s="1" t="s">
        <v>125</v>
      </c>
      <c r="BE367" s="4">
        <v>143.66</v>
      </c>
      <c r="BF367" s="1">
        <v>3.66634E+17</v>
      </c>
      <c r="BG367" s="1" t="s">
        <v>125</v>
      </c>
    </row>
    <row r="368" spans="1:59" x14ac:dyDescent="0.55000000000000004">
      <c r="A368" s="20">
        <v>3.67</v>
      </c>
      <c r="B368" s="1">
        <v>367</v>
      </c>
      <c r="C368" s="1" t="s">
        <v>131</v>
      </c>
      <c r="E368" s="4">
        <v>13.67</v>
      </c>
      <c r="F368" s="21">
        <v>22.652999999999899</v>
      </c>
      <c r="G368" s="1" t="s">
        <v>129</v>
      </c>
      <c r="I368" s="20">
        <v>23.67</v>
      </c>
      <c r="J368" s="1">
        <v>22.652999999999899</v>
      </c>
      <c r="K368" s="1" t="s">
        <v>134</v>
      </c>
      <c r="M368" s="20">
        <v>33.67</v>
      </c>
      <c r="N368" s="1">
        <v>9.4409999999999705</v>
      </c>
      <c r="O368" s="1" t="s">
        <v>135</v>
      </c>
      <c r="Q368" s="20">
        <v>43.67</v>
      </c>
      <c r="R368" s="1">
        <v>3.202</v>
      </c>
      <c r="S368" s="1" t="s">
        <v>137</v>
      </c>
      <c r="U368" s="20">
        <v>53.67</v>
      </c>
      <c r="V368" s="1">
        <v>15.440999999999899</v>
      </c>
      <c r="W368" s="1" t="s">
        <v>137</v>
      </c>
      <c r="Y368" s="20">
        <v>63.67</v>
      </c>
      <c r="Z368" s="1">
        <v>152.94499999999999</v>
      </c>
      <c r="AA368" s="1" t="s">
        <v>137</v>
      </c>
      <c r="AC368" s="20">
        <v>73.67</v>
      </c>
      <c r="AD368" s="1">
        <v>4.30299999999996</v>
      </c>
      <c r="AE368" s="1" t="s">
        <v>125</v>
      </c>
      <c r="AG368" s="20">
        <v>83.67</v>
      </c>
      <c r="AH368" s="1">
        <v>43.029999999999902</v>
      </c>
      <c r="AI368" s="1" t="s">
        <v>125</v>
      </c>
      <c r="AK368" s="20">
        <v>93.67</v>
      </c>
      <c r="AL368" s="1">
        <v>430.300000000002</v>
      </c>
      <c r="AM368" s="1" t="s">
        <v>125</v>
      </c>
      <c r="AO368" s="4">
        <v>103.67</v>
      </c>
      <c r="AP368" s="1">
        <v>367633</v>
      </c>
      <c r="AQ368" s="1" t="s">
        <v>125</v>
      </c>
      <c r="AS368" s="4">
        <v>113.67</v>
      </c>
      <c r="AT368" s="1">
        <v>367633000</v>
      </c>
      <c r="AU368" s="1" t="s">
        <v>125</v>
      </c>
      <c r="AW368" s="4">
        <v>123.67</v>
      </c>
      <c r="AX368" s="1">
        <v>367633000000</v>
      </c>
      <c r="AY368" s="1" t="s">
        <v>125</v>
      </c>
      <c r="BA368" s="4">
        <v>133.66999999999999</v>
      </c>
      <c r="BB368" s="1">
        <v>367633000000000</v>
      </c>
      <c r="BC368" s="1" t="s">
        <v>125</v>
      </c>
      <c r="BE368" s="4">
        <v>143.66999999999999</v>
      </c>
      <c r="BF368" s="1">
        <v>3.67633E+17</v>
      </c>
      <c r="BG368" s="1" t="s">
        <v>125</v>
      </c>
    </row>
    <row r="369" spans="1:59" x14ac:dyDescent="0.55000000000000004">
      <c r="A369" s="20">
        <v>3.68</v>
      </c>
      <c r="B369" s="1">
        <v>368</v>
      </c>
      <c r="C369" s="1" t="s">
        <v>131</v>
      </c>
      <c r="E369" s="4">
        <v>13.68</v>
      </c>
      <c r="F369" s="21">
        <v>22.7119999999999</v>
      </c>
      <c r="G369" s="1" t="s">
        <v>129</v>
      </c>
      <c r="I369" s="20">
        <v>23.68</v>
      </c>
      <c r="J369" s="1">
        <v>22.7119999999999</v>
      </c>
      <c r="K369" s="1" t="s">
        <v>134</v>
      </c>
      <c r="M369" s="20">
        <v>33.68</v>
      </c>
      <c r="N369" s="1">
        <v>9.4639999999999702</v>
      </c>
      <c r="O369" s="1" t="s">
        <v>135</v>
      </c>
      <c r="Q369" s="20">
        <v>43.68</v>
      </c>
      <c r="R369" s="1">
        <v>3.2080000000000002</v>
      </c>
      <c r="S369" s="1" t="s">
        <v>137</v>
      </c>
      <c r="U369" s="20">
        <v>53.68</v>
      </c>
      <c r="V369" s="1">
        <v>15.463999999999899</v>
      </c>
      <c r="W369" s="1" t="s">
        <v>137</v>
      </c>
      <c r="Y369" s="20">
        <v>63.68</v>
      </c>
      <c r="Z369" s="1">
        <v>153.28</v>
      </c>
      <c r="AA369" s="1" t="s">
        <v>137</v>
      </c>
      <c r="AC369" s="20">
        <v>73.680000000000007</v>
      </c>
      <c r="AD369" s="1">
        <v>4.3119999999999603</v>
      </c>
      <c r="AE369" s="1" t="s">
        <v>125</v>
      </c>
      <c r="AG369" s="20">
        <v>83.68</v>
      </c>
      <c r="AH369" s="1">
        <v>43.119999999999898</v>
      </c>
      <c r="AI369" s="1" t="s">
        <v>125</v>
      </c>
      <c r="AK369" s="20">
        <v>93.68</v>
      </c>
      <c r="AL369" s="1">
        <v>431.20000000000198</v>
      </c>
      <c r="AM369" s="1" t="s">
        <v>125</v>
      </c>
      <c r="AO369" s="4">
        <v>103.68</v>
      </c>
      <c r="AP369" s="1">
        <v>368632</v>
      </c>
      <c r="AQ369" s="1" t="s">
        <v>125</v>
      </c>
      <c r="AS369" s="4">
        <v>113.68</v>
      </c>
      <c r="AT369" s="1">
        <v>368632000</v>
      </c>
      <c r="AU369" s="1" t="s">
        <v>125</v>
      </c>
      <c r="AW369" s="4">
        <v>123.68</v>
      </c>
      <c r="AX369" s="1">
        <v>368632000000</v>
      </c>
      <c r="AY369" s="1" t="s">
        <v>125</v>
      </c>
      <c r="BA369" s="4">
        <v>133.68</v>
      </c>
      <c r="BB369" s="1">
        <v>368632000000000</v>
      </c>
      <c r="BC369" s="1" t="s">
        <v>125</v>
      </c>
      <c r="BE369" s="4">
        <v>143.68</v>
      </c>
      <c r="BF369" s="1">
        <v>3.68632E+17</v>
      </c>
      <c r="BG369" s="1" t="s">
        <v>125</v>
      </c>
    </row>
    <row r="370" spans="1:59" x14ac:dyDescent="0.55000000000000004">
      <c r="A370" s="20">
        <v>3.69</v>
      </c>
      <c r="B370" s="1">
        <v>369</v>
      </c>
      <c r="C370" s="1" t="s">
        <v>131</v>
      </c>
      <c r="E370" s="4">
        <v>13.69</v>
      </c>
      <c r="F370" s="21">
        <v>22.770999999999901</v>
      </c>
      <c r="G370" s="1" t="s">
        <v>129</v>
      </c>
      <c r="I370" s="20">
        <v>23.69</v>
      </c>
      <c r="J370" s="1">
        <v>22.770999999999901</v>
      </c>
      <c r="K370" s="1" t="s">
        <v>134</v>
      </c>
      <c r="M370" s="20">
        <v>33.69</v>
      </c>
      <c r="N370" s="1">
        <v>9.4869999999999699</v>
      </c>
      <c r="O370" s="1" t="s">
        <v>135</v>
      </c>
      <c r="Q370" s="20">
        <v>43.69</v>
      </c>
      <c r="R370" s="1">
        <v>3.214</v>
      </c>
      <c r="S370" s="1" t="s">
        <v>137</v>
      </c>
      <c r="U370" s="20">
        <v>53.69</v>
      </c>
      <c r="V370" s="1">
        <v>15.486999999999901</v>
      </c>
      <c r="W370" s="1" t="s">
        <v>137</v>
      </c>
      <c r="Y370" s="20">
        <v>63.69</v>
      </c>
      <c r="Z370" s="1">
        <v>153.61500000000001</v>
      </c>
      <c r="AA370" s="1" t="s">
        <v>137</v>
      </c>
      <c r="AC370" s="20">
        <v>73.69</v>
      </c>
      <c r="AD370" s="1">
        <v>4.3209999999999598</v>
      </c>
      <c r="AE370" s="1" t="s">
        <v>125</v>
      </c>
      <c r="AG370" s="20">
        <v>83.69</v>
      </c>
      <c r="AH370" s="1">
        <v>43.21</v>
      </c>
      <c r="AI370" s="1" t="s">
        <v>125</v>
      </c>
      <c r="AK370" s="20">
        <v>93.69</v>
      </c>
      <c r="AL370" s="1">
        <v>432.10000000000201</v>
      </c>
      <c r="AM370" s="1" t="s">
        <v>125</v>
      </c>
      <c r="AO370" s="4">
        <v>103.69</v>
      </c>
      <c r="AP370" s="1">
        <v>369631</v>
      </c>
      <c r="AQ370" s="1" t="s">
        <v>125</v>
      </c>
      <c r="AS370" s="4">
        <v>113.69</v>
      </c>
      <c r="AT370" s="1">
        <v>369631000</v>
      </c>
      <c r="AU370" s="1" t="s">
        <v>125</v>
      </c>
      <c r="AW370" s="4">
        <v>123.69</v>
      </c>
      <c r="AX370" s="1">
        <v>369631000000</v>
      </c>
      <c r="AY370" s="1" t="s">
        <v>125</v>
      </c>
      <c r="BA370" s="4">
        <v>133.69</v>
      </c>
      <c r="BB370" s="1">
        <v>369631000000000</v>
      </c>
      <c r="BC370" s="1" t="s">
        <v>125</v>
      </c>
      <c r="BE370" s="4">
        <v>143.69</v>
      </c>
      <c r="BF370" s="1">
        <v>3.69631E+17</v>
      </c>
      <c r="BG370" s="1" t="s">
        <v>125</v>
      </c>
    </row>
    <row r="371" spans="1:59" x14ac:dyDescent="0.55000000000000004">
      <c r="A371" s="20">
        <v>3.7</v>
      </c>
      <c r="B371" s="1">
        <v>370</v>
      </c>
      <c r="C371" s="1" t="s">
        <v>131</v>
      </c>
      <c r="E371" s="4">
        <v>13.7</v>
      </c>
      <c r="F371" s="21">
        <v>22.829999999999899</v>
      </c>
      <c r="G371" s="1" t="s">
        <v>129</v>
      </c>
      <c r="I371" s="20">
        <v>23.7</v>
      </c>
      <c r="J371" s="1">
        <v>22.829999999999899</v>
      </c>
      <c r="K371" s="1" t="s">
        <v>134</v>
      </c>
      <c r="M371" s="20">
        <v>33.700000000000003</v>
      </c>
      <c r="N371" s="1">
        <v>9.5099999999999696</v>
      </c>
      <c r="O371" s="1" t="s">
        <v>135</v>
      </c>
      <c r="Q371" s="20">
        <v>43.7</v>
      </c>
      <c r="R371" s="1">
        <v>3.22</v>
      </c>
      <c r="S371" s="1" t="s">
        <v>137</v>
      </c>
      <c r="U371" s="20">
        <v>53.7</v>
      </c>
      <c r="V371" s="1">
        <v>15.5099999999999</v>
      </c>
      <c r="W371" s="1" t="s">
        <v>137</v>
      </c>
      <c r="Y371" s="20">
        <v>63.7</v>
      </c>
      <c r="Z371" s="1">
        <v>153.94999999999999</v>
      </c>
      <c r="AA371" s="1" t="s">
        <v>137</v>
      </c>
      <c r="AC371" s="20">
        <v>73.7</v>
      </c>
      <c r="AD371" s="1">
        <v>4.3299999999999601</v>
      </c>
      <c r="AE371" s="1" t="s">
        <v>125</v>
      </c>
      <c r="AG371" s="20">
        <v>83.7</v>
      </c>
      <c r="AH371" s="1">
        <v>43.299999999999898</v>
      </c>
      <c r="AI371" s="1" t="s">
        <v>125</v>
      </c>
      <c r="AK371" s="20">
        <v>93.7</v>
      </c>
      <c r="AL371" s="1">
        <v>433.00000000000199</v>
      </c>
      <c r="AM371" s="1" t="s">
        <v>125</v>
      </c>
      <c r="AO371" s="4">
        <v>103.7</v>
      </c>
      <c r="AP371" s="1">
        <v>370630</v>
      </c>
      <c r="AQ371" s="1" t="s">
        <v>125</v>
      </c>
      <c r="AS371" s="4">
        <v>113.7</v>
      </c>
      <c r="AT371" s="1">
        <v>370630000</v>
      </c>
      <c r="AU371" s="1" t="s">
        <v>125</v>
      </c>
      <c r="AW371" s="4">
        <v>123.7</v>
      </c>
      <c r="AX371" s="1">
        <v>370630000000</v>
      </c>
      <c r="AY371" s="1" t="s">
        <v>125</v>
      </c>
      <c r="BA371" s="4">
        <v>133.69999999999999</v>
      </c>
      <c r="BB371" s="1">
        <v>370630000000000</v>
      </c>
      <c r="BC371" s="1" t="s">
        <v>125</v>
      </c>
      <c r="BE371" s="4">
        <v>143.69999999999999</v>
      </c>
      <c r="BF371" s="1">
        <v>3.7063E+17</v>
      </c>
      <c r="BG371" s="1" t="s">
        <v>125</v>
      </c>
    </row>
    <row r="372" spans="1:59" x14ac:dyDescent="0.55000000000000004">
      <c r="A372" s="20">
        <v>3.71</v>
      </c>
      <c r="B372" s="1">
        <v>371</v>
      </c>
      <c r="C372" s="1" t="s">
        <v>131</v>
      </c>
      <c r="E372" s="4">
        <v>13.71</v>
      </c>
      <c r="F372" s="21">
        <v>22.8889999999999</v>
      </c>
      <c r="G372" s="1" t="s">
        <v>129</v>
      </c>
      <c r="I372" s="20">
        <v>23.71</v>
      </c>
      <c r="J372" s="1">
        <v>22.8889999999999</v>
      </c>
      <c r="K372" s="1" t="s">
        <v>134</v>
      </c>
      <c r="M372" s="20">
        <v>33.71</v>
      </c>
      <c r="N372" s="1">
        <v>9.5329999999999693</v>
      </c>
      <c r="O372" s="1" t="s">
        <v>135</v>
      </c>
      <c r="Q372" s="20">
        <v>43.71</v>
      </c>
      <c r="R372" s="1">
        <v>3.226</v>
      </c>
      <c r="S372" s="1" t="s">
        <v>137</v>
      </c>
      <c r="U372" s="20">
        <v>53.71</v>
      </c>
      <c r="V372" s="1">
        <v>15.5329999999999</v>
      </c>
      <c r="W372" s="1" t="s">
        <v>137</v>
      </c>
      <c r="Y372" s="20">
        <v>63.71</v>
      </c>
      <c r="Z372" s="1">
        <v>154.285</v>
      </c>
      <c r="AA372" s="1" t="s">
        <v>137</v>
      </c>
      <c r="AC372" s="20">
        <v>73.709999999999994</v>
      </c>
      <c r="AD372" s="1">
        <v>4.3389999999999596</v>
      </c>
      <c r="AE372" s="1" t="s">
        <v>125</v>
      </c>
      <c r="AG372" s="20">
        <v>83.71</v>
      </c>
      <c r="AH372" s="1">
        <v>43.389999999999901</v>
      </c>
      <c r="AI372" s="1" t="s">
        <v>125</v>
      </c>
      <c r="AK372" s="20">
        <v>93.71</v>
      </c>
      <c r="AL372" s="1">
        <v>433.90000000000202</v>
      </c>
      <c r="AM372" s="1" t="s">
        <v>125</v>
      </c>
      <c r="AO372" s="4">
        <v>103.71</v>
      </c>
      <c r="AP372" s="1">
        <v>371629</v>
      </c>
      <c r="AQ372" s="1" t="s">
        <v>125</v>
      </c>
      <c r="AS372" s="4">
        <v>113.71</v>
      </c>
      <c r="AT372" s="1">
        <v>371629000</v>
      </c>
      <c r="AU372" s="1" t="s">
        <v>125</v>
      </c>
      <c r="AW372" s="4">
        <v>123.71</v>
      </c>
      <c r="AX372" s="1">
        <v>371629000000</v>
      </c>
      <c r="AY372" s="1" t="s">
        <v>125</v>
      </c>
      <c r="BA372" s="4">
        <v>133.71</v>
      </c>
      <c r="BB372" s="1">
        <v>371629000000000</v>
      </c>
      <c r="BC372" s="1" t="s">
        <v>125</v>
      </c>
      <c r="BE372" s="4">
        <v>143.71</v>
      </c>
      <c r="BF372" s="1">
        <v>3.71629E+17</v>
      </c>
      <c r="BG372" s="1" t="s">
        <v>125</v>
      </c>
    </row>
    <row r="373" spans="1:59" x14ac:dyDescent="0.55000000000000004">
      <c r="A373" s="20">
        <v>3.72</v>
      </c>
      <c r="B373" s="1">
        <v>372</v>
      </c>
      <c r="C373" s="1" t="s">
        <v>131</v>
      </c>
      <c r="E373" s="4">
        <v>13.72</v>
      </c>
      <c r="F373" s="21">
        <v>22.947999999999901</v>
      </c>
      <c r="G373" s="1" t="s">
        <v>129</v>
      </c>
      <c r="I373" s="20">
        <v>23.72</v>
      </c>
      <c r="J373" s="1">
        <v>22.947999999999901</v>
      </c>
      <c r="K373" s="1" t="s">
        <v>134</v>
      </c>
      <c r="M373" s="20">
        <v>33.72</v>
      </c>
      <c r="N373" s="1">
        <v>9.5559999999999707</v>
      </c>
      <c r="O373" s="1" t="s">
        <v>135</v>
      </c>
      <c r="Q373" s="20">
        <v>43.72</v>
      </c>
      <c r="R373" s="1">
        <v>3.2320000000000002</v>
      </c>
      <c r="S373" s="1" t="s">
        <v>137</v>
      </c>
      <c r="U373" s="20">
        <v>53.72</v>
      </c>
      <c r="V373" s="1">
        <v>15.5559999999999</v>
      </c>
      <c r="W373" s="1" t="s">
        <v>137</v>
      </c>
      <c r="Y373" s="20">
        <v>63.72</v>
      </c>
      <c r="Z373" s="1">
        <v>154.62</v>
      </c>
      <c r="AA373" s="1" t="s">
        <v>137</v>
      </c>
      <c r="AC373" s="20">
        <v>73.72</v>
      </c>
      <c r="AD373" s="1">
        <v>4.3479999999999599</v>
      </c>
      <c r="AE373" s="1" t="s">
        <v>125</v>
      </c>
      <c r="AG373" s="20">
        <v>83.72</v>
      </c>
      <c r="AH373" s="1">
        <v>43.479999999999897</v>
      </c>
      <c r="AI373" s="1" t="s">
        <v>125</v>
      </c>
      <c r="AK373" s="20">
        <v>93.72</v>
      </c>
      <c r="AL373" s="1">
        <v>434.800000000002</v>
      </c>
      <c r="AM373" s="1" t="s">
        <v>125</v>
      </c>
      <c r="AO373" s="4">
        <v>103.72</v>
      </c>
      <c r="AP373" s="1">
        <v>372628</v>
      </c>
      <c r="AQ373" s="1" t="s">
        <v>125</v>
      </c>
      <c r="AS373" s="4">
        <v>113.72</v>
      </c>
      <c r="AT373" s="1">
        <v>372628000</v>
      </c>
      <c r="AU373" s="1" t="s">
        <v>125</v>
      </c>
      <c r="AW373" s="4">
        <v>123.72</v>
      </c>
      <c r="AX373" s="1">
        <v>372628000000</v>
      </c>
      <c r="AY373" s="1" t="s">
        <v>125</v>
      </c>
      <c r="BA373" s="4">
        <v>133.72</v>
      </c>
      <c r="BB373" s="1">
        <v>372628000000000</v>
      </c>
      <c r="BC373" s="1" t="s">
        <v>125</v>
      </c>
      <c r="BE373" s="4">
        <v>143.72</v>
      </c>
      <c r="BF373" s="1">
        <v>3.72628E+17</v>
      </c>
      <c r="BG373" s="1" t="s">
        <v>125</v>
      </c>
    </row>
    <row r="374" spans="1:59" x14ac:dyDescent="0.55000000000000004">
      <c r="A374" s="20">
        <v>3.73</v>
      </c>
      <c r="B374" s="1">
        <v>373</v>
      </c>
      <c r="C374" s="1" t="s">
        <v>131</v>
      </c>
      <c r="E374" s="4">
        <v>13.73</v>
      </c>
      <c r="F374" s="21">
        <v>23.006999999999898</v>
      </c>
      <c r="G374" s="1" t="s">
        <v>129</v>
      </c>
      <c r="I374" s="20">
        <v>23.73</v>
      </c>
      <c r="J374" s="1">
        <v>23.006999999999898</v>
      </c>
      <c r="K374" s="1" t="s">
        <v>134</v>
      </c>
      <c r="M374" s="20">
        <v>33.729999999999997</v>
      </c>
      <c r="N374" s="1">
        <v>9.5789999999999704</v>
      </c>
      <c r="O374" s="1" t="s">
        <v>135</v>
      </c>
      <c r="Q374" s="20">
        <v>43.73</v>
      </c>
      <c r="R374" s="1">
        <v>3.238</v>
      </c>
      <c r="S374" s="1" t="s">
        <v>137</v>
      </c>
      <c r="U374" s="20">
        <v>53.73</v>
      </c>
      <c r="V374" s="1">
        <v>15.578999999999899</v>
      </c>
      <c r="W374" s="1" t="s">
        <v>137</v>
      </c>
      <c r="Y374" s="20">
        <v>63.73</v>
      </c>
      <c r="Z374" s="1">
        <v>154.95500000000001</v>
      </c>
      <c r="AA374" s="1" t="s">
        <v>137</v>
      </c>
      <c r="AC374" s="20">
        <v>73.73</v>
      </c>
      <c r="AD374" s="1">
        <v>4.3569999999999602</v>
      </c>
      <c r="AE374" s="1" t="s">
        <v>125</v>
      </c>
      <c r="AG374" s="20">
        <v>83.73</v>
      </c>
      <c r="AH374" s="1">
        <v>43.57</v>
      </c>
      <c r="AI374" s="1" t="s">
        <v>125</v>
      </c>
      <c r="AK374" s="20">
        <v>93.73</v>
      </c>
      <c r="AL374" s="1">
        <v>435.70000000000198</v>
      </c>
      <c r="AM374" s="1" t="s">
        <v>125</v>
      </c>
      <c r="AO374" s="4">
        <v>103.73</v>
      </c>
      <c r="AP374" s="1">
        <v>373627</v>
      </c>
      <c r="AQ374" s="1" t="s">
        <v>125</v>
      </c>
      <c r="AS374" s="4">
        <v>113.73</v>
      </c>
      <c r="AT374" s="1">
        <v>373627000</v>
      </c>
      <c r="AU374" s="1" t="s">
        <v>125</v>
      </c>
      <c r="AW374" s="4">
        <v>123.73</v>
      </c>
      <c r="AX374" s="1">
        <v>373627000000</v>
      </c>
      <c r="AY374" s="1" t="s">
        <v>125</v>
      </c>
      <c r="BA374" s="4">
        <v>133.72999999999999</v>
      </c>
      <c r="BB374" s="1">
        <v>373627000000000</v>
      </c>
      <c r="BC374" s="1" t="s">
        <v>125</v>
      </c>
      <c r="BE374" s="4">
        <v>143.72999999999999</v>
      </c>
      <c r="BF374" s="1">
        <v>3.73627E+17</v>
      </c>
      <c r="BG374" s="1" t="s">
        <v>125</v>
      </c>
    </row>
    <row r="375" spans="1:59" x14ac:dyDescent="0.55000000000000004">
      <c r="A375" s="20">
        <v>3.74</v>
      </c>
      <c r="B375" s="1">
        <v>374</v>
      </c>
      <c r="C375" s="1" t="s">
        <v>131</v>
      </c>
      <c r="E375" s="4">
        <v>13.74</v>
      </c>
      <c r="F375" s="21">
        <v>23.065999999999899</v>
      </c>
      <c r="G375" s="1" t="s">
        <v>129</v>
      </c>
      <c r="I375" s="20">
        <v>23.74</v>
      </c>
      <c r="J375" s="1">
        <v>23.065999999999899</v>
      </c>
      <c r="K375" s="1" t="s">
        <v>134</v>
      </c>
      <c r="M375" s="20">
        <v>33.74</v>
      </c>
      <c r="N375" s="1">
        <v>9.6019999999999701</v>
      </c>
      <c r="O375" s="1" t="s">
        <v>135</v>
      </c>
      <c r="Q375" s="20">
        <v>43.74</v>
      </c>
      <c r="R375" s="1">
        <v>3.2440000000000002</v>
      </c>
      <c r="S375" s="1" t="s">
        <v>137</v>
      </c>
      <c r="U375" s="20">
        <v>53.74</v>
      </c>
      <c r="V375" s="1">
        <v>15.601999999999901</v>
      </c>
      <c r="W375" s="1" t="s">
        <v>137</v>
      </c>
      <c r="Y375" s="20">
        <v>63.74</v>
      </c>
      <c r="Z375" s="1">
        <v>155.29</v>
      </c>
      <c r="AA375" s="1" t="s">
        <v>137</v>
      </c>
      <c r="AC375" s="20">
        <v>73.739999999999995</v>
      </c>
      <c r="AD375" s="1">
        <v>4.3659999999999597</v>
      </c>
      <c r="AE375" s="1" t="s">
        <v>125</v>
      </c>
      <c r="AG375" s="20">
        <v>83.74</v>
      </c>
      <c r="AH375" s="1">
        <v>43.659999999999897</v>
      </c>
      <c r="AI375" s="1" t="s">
        <v>125</v>
      </c>
      <c r="AK375" s="20">
        <v>93.74</v>
      </c>
      <c r="AL375" s="1">
        <v>436.60000000000201</v>
      </c>
      <c r="AM375" s="1" t="s">
        <v>125</v>
      </c>
      <c r="AO375" s="4">
        <v>103.74</v>
      </c>
      <c r="AP375" s="1">
        <v>374626</v>
      </c>
      <c r="AQ375" s="1" t="s">
        <v>125</v>
      </c>
      <c r="AS375" s="4">
        <v>113.74</v>
      </c>
      <c r="AT375" s="1">
        <v>374626000</v>
      </c>
      <c r="AU375" s="1" t="s">
        <v>125</v>
      </c>
      <c r="AW375" s="4">
        <v>123.74</v>
      </c>
      <c r="AX375" s="1">
        <v>374626000000</v>
      </c>
      <c r="AY375" s="1" t="s">
        <v>125</v>
      </c>
      <c r="BA375" s="4">
        <v>133.74</v>
      </c>
      <c r="BB375" s="1">
        <v>374626000000000</v>
      </c>
      <c r="BC375" s="1" t="s">
        <v>125</v>
      </c>
      <c r="BE375" s="4">
        <v>143.74</v>
      </c>
      <c r="BF375" s="1">
        <v>3.74626E+17</v>
      </c>
      <c r="BG375" s="1" t="s">
        <v>125</v>
      </c>
    </row>
    <row r="376" spans="1:59" x14ac:dyDescent="0.55000000000000004">
      <c r="A376" s="20">
        <v>3.75</v>
      </c>
      <c r="B376" s="1">
        <v>375</v>
      </c>
      <c r="C376" s="1" t="s">
        <v>131</v>
      </c>
      <c r="E376" s="4">
        <v>13.75</v>
      </c>
      <c r="F376" s="21">
        <v>23.124999999999901</v>
      </c>
      <c r="G376" s="1" t="s">
        <v>129</v>
      </c>
      <c r="I376" s="20">
        <v>23.75</v>
      </c>
      <c r="J376" s="1">
        <v>23.124999999999901</v>
      </c>
      <c r="K376" s="1" t="s">
        <v>134</v>
      </c>
      <c r="M376" s="20">
        <v>33.75</v>
      </c>
      <c r="N376" s="1">
        <v>9.6249999999999698</v>
      </c>
      <c r="O376" s="1" t="s">
        <v>135</v>
      </c>
      <c r="Q376" s="20">
        <v>43.75</v>
      </c>
      <c r="R376" s="1">
        <v>3.25</v>
      </c>
      <c r="S376" s="1" t="s">
        <v>137</v>
      </c>
      <c r="U376" s="20">
        <v>53.75</v>
      </c>
      <c r="V376" s="1">
        <v>15.624999999999901</v>
      </c>
      <c r="W376" s="1" t="s">
        <v>137</v>
      </c>
      <c r="Y376" s="20">
        <v>63.75</v>
      </c>
      <c r="Z376" s="1">
        <v>155.625</v>
      </c>
      <c r="AA376" s="1" t="s">
        <v>137</v>
      </c>
      <c r="AC376" s="20">
        <v>73.75</v>
      </c>
      <c r="AD376" s="1">
        <v>4.37499999999996</v>
      </c>
      <c r="AE376" s="1" t="s">
        <v>125</v>
      </c>
      <c r="AG376" s="20">
        <v>83.75</v>
      </c>
      <c r="AH376" s="1">
        <v>43.749999999999901</v>
      </c>
      <c r="AI376" s="1" t="s">
        <v>125</v>
      </c>
      <c r="AK376" s="20">
        <v>93.75</v>
      </c>
      <c r="AL376" s="1">
        <v>437.50000000000199</v>
      </c>
      <c r="AM376" s="1" t="s">
        <v>125</v>
      </c>
      <c r="AO376" s="4">
        <v>103.75</v>
      </c>
      <c r="AP376" s="1">
        <v>375625</v>
      </c>
      <c r="AQ376" s="1" t="s">
        <v>125</v>
      </c>
      <c r="AS376" s="4">
        <v>113.75</v>
      </c>
      <c r="AT376" s="1">
        <v>375625000</v>
      </c>
      <c r="AU376" s="1" t="s">
        <v>125</v>
      </c>
      <c r="AW376" s="4">
        <v>123.75</v>
      </c>
      <c r="AX376" s="1">
        <v>375625000000</v>
      </c>
      <c r="AY376" s="1" t="s">
        <v>125</v>
      </c>
      <c r="BA376" s="4">
        <v>133.75</v>
      </c>
      <c r="BB376" s="1">
        <v>375625000000000</v>
      </c>
      <c r="BC376" s="1" t="s">
        <v>125</v>
      </c>
      <c r="BE376" s="4">
        <v>143.75</v>
      </c>
      <c r="BF376" s="1">
        <v>3.75625E+17</v>
      </c>
      <c r="BG376" s="1" t="s">
        <v>125</v>
      </c>
    </row>
    <row r="377" spans="1:59" x14ac:dyDescent="0.55000000000000004">
      <c r="A377" s="20">
        <v>3.76</v>
      </c>
      <c r="B377" s="1">
        <v>376</v>
      </c>
      <c r="C377" s="1" t="s">
        <v>131</v>
      </c>
      <c r="E377" s="4">
        <v>13.76</v>
      </c>
      <c r="F377" s="21">
        <v>23.183999999999902</v>
      </c>
      <c r="G377" s="1" t="s">
        <v>129</v>
      </c>
      <c r="I377" s="20">
        <v>23.76</v>
      </c>
      <c r="J377" s="1">
        <v>23.183999999999902</v>
      </c>
      <c r="K377" s="1" t="s">
        <v>134</v>
      </c>
      <c r="M377" s="20">
        <v>33.76</v>
      </c>
      <c r="N377" s="1">
        <v>9.6479999999999695</v>
      </c>
      <c r="O377" s="1" t="s">
        <v>135</v>
      </c>
      <c r="Q377" s="20">
        <v>43.76</v>
      </c>
      <c r="R377" s="1">
        <v>3.2559999999999998</v>
      </c>
      <c r="S377" s="1" t="s">
        <v>137</v>
      </c>
      <c r="U377" s="20">
        <v>53.76</v>
      </c>
      <c r="V377" s="1">
        <v>15.6479999999999</v>
      </c>
      <c r="W377" s="1" t="s">
        <v>137</v>
      </c>
      <c r="Y377" s="20">
        <v>63.76</v>
      </c>
      <c r="Z377" s="1">
        <v>155.96</v>
      </c>
      <c r="AA377" s="1" t="s">
        <v>137</v>
      </c>
      <c r="AC377" s="20">
        <v>73.760000000000005</v>
      </c>
      <c r="AD377" s="1">
        <v>4.3839999999999604</v>
      </c>
      <c r="AE377" s="1" t="s">
        <v>125</v>
      </c>
      <c r="AG377" s="20">
        <v>83.76</v>
      </c>
      <c r="AH377" s="1">
        <v>43.839999999999897</v>
      </c>
      <c r="AI377" s="1" t="s">
        <v>125</v>
      </c>
      <c r="AK377" s="20">
        <v>93.76</v>
      </c>
      <c r="AL377" s="1">
        <v>438.40000000000202</v>
      </c>
      <c r="AM377" s="1" t="s">
        <v>125</v>
      </c>
      <c r="AO377" s="4">
        <v>103.76</v>
      </c>
      <c r="AP377" s="1">
        <v>376624</v>
      </c>
      <c r="AQ377" s="1" t="s">
        <v>125</v>
      </c>
      <c r="AS377" s="4">
        <v>113.76</v>
      </c>
      <c r="AT377" s="1">
        <v>376624000</v>
      </c>
      <c r="AU377" s="1" t="s">
        <v>125</v>
      </c>
      <c r="AW377" s="4">
        <v>123.76</v>
      </c>
      <c r="AX377" s="1">
        <v>376624000000</v>
      </c>
      <c r="AY377" s="1" t="s">
        <v>125</v>
      </c>
      <c r="BA377" s="4">
        <v>133.76</v>
      </c>
      <c r="BB377" s="1">
        <v>376624000000000</v>
      </c>
      <c r="BC377" s="1" t="s">
        <v>125</v>
      </c>
      <c r="BE377" s="4">
        <v>143.76</v>
      </c>
      <c r="BF377" s="1">
        <v>3.76624E+17</v>
      </c>
      <c r="BG377" s="1" t="s">
        <v>125</v>
      </c>
    </row>
    <row r="378" spans="1:59" x14ac:dyDescent="0.55000000000000004">
      <c r="A378" s="20">
        <v>3.77</v>
      </c>
      <c r="B378" s="1">
        <v>377</v>
      </c>
      <c r="C378" s="1" t="s">
        <v>131</v>
      </c>
      <c r="E378" s="4">
        <v>13.77</v>
      </c>
      <c r="F378" s="21">
        <v>23.242999999999899</v>
      </c>
      <c r="G378" s="1" t="s">
        <v>129</v>
      </c>
      <c r="I378" s="20">
        <v>23.77</v>
      </c>
      <c r="J378" s="1">
        <v>23.242999999999899</v>
      </c>
      <c r="K378" s="1" t="s">
        <v>134</v>
      </c>
      <c r="M378" s="20">
        <v>33.770000000000003</v>
      </c>
      <c r="N378" s="1">
        <v>9.6709999999999692</v>
      </c>
      <c r="O378" s="1" t="s">
        <v>135</v>
      </c>
      <c r="Q378" s="20">
        <v>43.77</v>
      </c>
      <c r="R378" s="1">
        <v>3.262</v>
      </c>
      <c r="S378" s="1" t="s">
        <v>137</v>
      </c>
      <c r="U378" s="20">
        <v>53.77</v>
      </c>
      <c r="V378" s="1">
        <v>15.6709999999999</v>
      </c>
      <c r="W378" s="1" t="s">
        <v>137</v>
      </c>
      <c r="Y378" s="20">
        <v>63.77</v>
      </c>
      <c r="Z378" s="1">
        <v>156.29499999999999</v>
      </c>
      <c r="AA378" s="1" t="s">
        <v>137</v>
      </c>
      <c r="AC378" s="20">
        <v>73.77</v>
      </c>
      <c r="AD378" s="1">
        <v>4.3929999999999598</v>
      </c>
      <c r="AE378" s="1" t="s">
        <v>125</v>
      </c>
      <c r="AG378" s="20">
        <v>83.77</v>
      </c>
      <c r="AH378" s="1">
        <v>43.9299999999999</v>
      </c>
      <c r="AI378" s="1" t="s">
        <v>125</v>
      </c>
      <c r="AK378" s="20">
        <v>93.77</v>
      </c>
      <c r="AL378" s="1">
        <v>439.300000000002</v>
      </c>
      <c r="AM378" s="1" t="s">
        <v>125</v>
      </c>
      <c r="AO378" s="4">
        <v>103.77</v>
      </c>
      <c r="AP378" s="1">
        <v>377623</v>
      </c>
      <c r="AQ378" s="1" t="s">
        <v>125</v>
      </c>
      <c r="AS378" s="4">
        <v>113.77</v>
      </c>
      <c r="AT378" s="1">
        <v>377623000</v>
      </c>
      <c r="AU378" s="1" t="s">
        <v>125</v>
      </c>
      <c r="AW378" s="4">
        <v>123.77</v>
      </c>
      <c r="AX378" s="1">
        <v>377623000000</v>
      </c>
      <c r="AY378" s="1" t="s">
        <v>125</v>
      </c>
      <c r="BA378" s="4">
        <v>133.77000000000001</v>
      </c>
      <c r="BB378" s="1">
        <v>377623000000000</v>
      </c>
      <c r="BC378" s="1" t="s">
        <v>125</v>
      </c>
      <c r="BE378" s="4">
        <v>143.77000000000001</v>
      </c>
      <c r="BF378" s="1">
        <v>3.77623E+17</v>
      </c>
      <c r="BG378" s="1" t="s">
        <v>125</v>
      </c>
    </row>
    <row r="379" spans="1:59" x14ac:dyDescent="0.55000000000000004">
      <c r="A379" s="20">
        <v>3.78</v>
      </c>
      <c r="B379" s="1">
        <v>378</v>
      </c>
      <c r="C379" s="1" t="s">
        <v>131</v>
      </c>
      <c r="E379" s="4">
        <v>13.78</v>
      </c>
      <c r="F379" s="21">
        <v>23.3019999999999</v>
      </c>
      <c r="G379" s="1" t="s">
        <v>129</v>
      </c>
      <c r="I379" s="20">
        <v>23.78</v>
      </c>
      <c r="J379" s="1">
        <v>23.3019999999999</v>
      </c>
      <c r="K379" s="1" t="s">
        <v>134</v>
      </c>
      <c r="M379" s="20">
        <v>33.78</v>
      </c>
      <c r="N379" s="1">
        <v>9.6939999999999706</v>
      </c>
      <c r="O379" s="1" t="s">
        <v>135</v>
      </c>
      <c r="Q379" s="20">
        <v>43.78</v>
      </c>
      <c r="R379" s="1">
        <v>3.2679999999999998</v>
      </c>
      <c r="S379" s="1" t="s">
        <v>137</v>
      </c>
      <c r="U379" s="20">
        <v>53.78</v>
      </c>
      <c r="V379" s="1">
        <v>15.6939999999999</v>
      </c>
      <c r="W379" s="1" t="s">
        <v>137</v>
      </c>
      <c r="Y379" s="20">
        <v>63.78</v>
      </c>
      <c r="Z379" s="1">
        <v>156.63</v>
      </c>
      <c r="AA379" s="1" t="s">
        <v>137</v>
      </c>
      <c r="AC379" s="20">
        <v>73.78</v>
      </c>
      <c r="AD379" s="1">
        <v>4.4019999999999602</v>
      </c>
      <c r="AE379" s="1" t="s">
        <v>125</v>
      </c>
      <c r="AG379" s="20">
        <v>83.78</v>
      </c>
      <c r="AH379" s="1">
        <v>44.019999999999897</v>
      </c>
      <c r="AI379" s="1" t="s">
        <v>125</v>
      </c>
      <c r="AK379" s="20">
        <v>93.78</v>
      </c>
      <c r="AL379" s="1">
        <v>440.20000000000198</v>
      </c>
      <c r="AM379" s="1" t="s">
        <v>125</v>
      </c>
      <c r="AO379" s="4">
        <v>103.78</v>
      </c>
      <c r="AP379" s="1">
        <v>378622</v>
      </c>
      <c r="AQ379" s="1" t="s">
        <v>125</v>
      </c>
      <c r="AS379" s="4">
        <v>113.78</v>
      </c>
      <c r="AT379" s="1">
        <v>378622000</v>
      </c>
      <c r="AU379" s="1" t="s">
        <v>125</v>
      </c>
      <c r="AW379" s="4">
        <v>123.78</v>
      </c>
      <c r="AX379" s="1">
        <v>378622000000</v>
      </c>
      <c r="AY379" s="1" t="s">
        <v>125</v>
      </c>
      <c r="BA379" s="4">
        <v>133.78</v>
      </c>
      <c r="BB379" s="1">
        <v>378622000000000</v>
      </c>
      <c r="BC379" s="1" t="s">
        <v>125</v>
      </c>
      <c r="BE379" s="4">
        <v>143.78</v>
      </c>
      <c r="BF379" s="1">
        <v>3.78622E+17</v>
      </c>
      <c r="BG379" s="1" t="s">
        <v>125</v>
      </c>
    </row>
    <row r="380" spans="1:59" x14ac:dyDescent="0.55000000000000004">
      <c r="A380" s="20">
        <v>3.79</v>
      </c>
      <c r="B380" s="1">
        <v>379</v>
      </c>
      <c r="C380" s="1" t="s">
        <v>131</v>
      </c>
      <c r="E380" s="4">
        <v>13.79</v>
      </c>
      <c r="F380" s="21">
        <v>23.360999999999901</v>
      </c>
      <c r="G380" s="1" t="s">
        <v>129</v>
      </c>
      <c r="I380" s="20">
        <v>23.79</v>
      </c>
      <c r="J380" s="1">
        <v>23.360999999999901</v>
      </c>
      <c r="K380" s="1" t="s">
        <v>134</v>
      </c>
      <c r="M380" s="20">
        <v>33.79</v>
      </c>
      <c r="N380" s="1">
        <v>9.7169999999999597</v>
      </c>
      <c r="O380" s="1" t="s">
        <v>135</v>
      </c>
      <c r="Q380" s="20">
        <v>43.79</v>
      </c>
      <c r="R380" s="1">
        <v>3.274</v>
      </c>
      <c r="S380" s="1" t="s">
        <v>137</v>
      </c>
      <c r="U380" s="20">
        <v>53.79</v>
      </c>
      <c r="V380" s="1">
        <v>15.716999999999899</v>
      </c>
      <c r="W380" s="1" t="s">
        <v>137</v>
      </c>
      <c r="Y380" s="20">
        <v>63.79</v>
      </c>
      <c r="Z380" s="1">
        <v>156.965</v>
      </c>
      <c r="AA380" s="1" t="s">
        <v>137</v>
      </c>
      <c r="AC380" s="20">
        <v>73.790000000000006</v>
      </c>
      <c r="AD380" s="1">
        <v>4.4109999999999596</v>
      </c>
      <c r="AE380" s="1" t="s">
        <v>125</v>
      </c>
      <c r="AG380" s="20">
        <v>83.79</v>
      </c>
      <c r="AH380" s="1">
        <v>44.1099999999999</v>
      </c>
      <c r="AI380" s="1" t="s">
        <v>125</v>
      </c>
      <c r="AK380" s="20">
        <v>93.79</v>
      </c>
      <c r="AL380" s="1">
        <v>441.10000000000201</v>
      </c>
      <c r="AM380" s="1" t="s">
        <v>125</v>
      </c>
      <c r="AO380" s="4">
        <v>103.79</v>
      </c>
      <c r="AP380" s="1">
        <v>379621</v>
      </c>
      <c r="AQ380" s="1" t="s">
        <v>125</v>
      </c>
      <c r="AS380" s="4">
        <v>113.79</v>
      </c>
      <c r="AT380" s="1">
        <v>379621000</v>
      </c>
      <c r="AU380" s="1" t="s">
        <v>125</v>
      </c>
      <c r="AW380" s="4">
        <v>123.79</v>
      </c>
      <c r="AX380" s="1">
        <v>379621000000</v>
      </c>
      <c r="AY380" s="1" t="s">
        <v>125</v>
      </c>
      <c r="BA380" s="4">
        <v>133.79</v>
      </c>
      <c r="BB380" s="1">
        <v>379621000000000</v>
      </c>
      <c r="BC380" s="1" t="s">
        <v>125</v>
      </c>
      <c r="BE380" s="4">
        <v>143.79</v>
      </c>
      <c r="BF380" s="1">
        <v>3.79621E+17</v>
      </c>
      <c r="BG380" s="1" t="s">
        <v>125</v>
      </c>
    </row>
    <row r="381" spans="1:59" x14ac:dyDescent="0.55000000000000004">
      <c r="A381" s="20">
        <v>3.8</v>
      </c>
      <c r="B381" s="1">
        <v>380</v>
      </c>
      <c r="C381" s="1" t="s">
        <v>131</v>
      </c>
      <c r="E381" s="4">
        <v>13.8</v>
      </c>
      <c r="F381" s="21">
        <v>23.419999999999899</v>
      </c>
      <c r="G381" s="1" t="s">
        <v>129</v>
      </c>
      <c r="I381" s="20">
        <v>23.8</v>
      </c>
      <c r="J381" s="1">
        <v>23.419999999999899</v>
      </c>
      <c r="K381" s="1" t="s">
        <v>134</v>
      </c>
      <c r="M381" s="20">
        <v>33.799999999999997</v>
      </c>
      <c r="N381" s="1">
        <v>9.73999999999997</v>
      </c>
      <c r="O381" s="1" t="s">
        <v>135</v>
      </c>
      <c r="Q381" s="20">
        <v>43.8</v>
      </c>
      <c r="R381" s="1">
        <v>3.28</v>
      </c>
      <c r="S381" s="1" t="s">
        <v>137</v>
      </c>
      <c r="U381" s="20">
        <v>53.8</v>
      </c>
      <c r="V381" s="1">
        <v>15.739999999999901</v>
      </c>
      <c r="W381" s="1" t="s">
        <v>137</v>
      </c>
      <c r="Y381" s="20">
        <v>63.8</v>
      </c>
      <c r="Z381" s="1">
        <v>157.30000000000001</v>
      </c>
      <c r="AA381" s="1" t="s">
        <v>137</v>
      </c>
      <c r="AC381" s="20">
        <v>73.8</v>
      </c>
      <c r="AD381" s="1">
        <v>4.41999999999996</v>
      </c>
      <c r="AE381" s="1" t="s">
        <v>125</v>
      </c>
      <c r="AG381" s="20">
        <v>83.8</v>
      </c>
      <c r="AH381" s="1">
        <v>44.199999999999903</v>
      </c>
      <c r="AI381" s="1" t="s">
        <v>125</v>
      </c>
      <c r="AK381" s="20">
        <v>93.8</v>
      </c>
      <c r="AL381" s="1">
        <v>442.00000000000199</v>
      </c>
      <c r="AM381" s="1" t="s">
        <v>125</v>
      </c>
      <c r="AO381" s="4">
        <v>103.8</v>
      </c>
      <c r="AP381" s="1">
        <v>380620</v>
      </c>
      <c r="AQ381" s="1" t="s">
        <v>125</v>
      </c>
      <c r="AS381" s="4">
        <v>113.8</v>
      </c>
      <c r="AT381" s="1">
        <v>380620000</v>
      </c>
      <c r="AU381" s="1" t="s">
        <v>125</v>
      </c>
      <c r="AW381" s="4">
        <v>123.8</v>
      </c>
      <c r="AX381" s="1">
        <v>380620000000</v>
      </c>
      <c r="AY381" s="1" t="s">
        <v>125</v>
      </c>
      <c r="BA381" s="4">
        <v>133.80000000000001</v>
      </c>
      <c r="BB381" s="1">
        <v>380620000000000</v>
      </c>
      <c r="BC381" s="1" t="s">
        <v>125</v>
      </c>
      <c r="BE381" s="4">
        <v>143.80000000000001</v>
      </c>
      <c r="BF381" s="1">
        <v>3.8062E+17</v>
      </c>
      <c r="BG381" s="1" t="s">
        <v>125</v>
      </c>
    </row>
    <row r="382" spans="1:59" x14ac:dyDescent="0.55000000000000004">
      <c r="A382" s="20">
        <v>3.81</v>
      </c>
      <c r="B382" s="1">
        <v>381</v>
      </c>
      <c r="C382" s="1" t="s">
        <v>131</v>
      </c>
      <c r="E382" s="4">
        <v>13.81</v>
      </c>
      <c r="F382" s="21">
        <v>23.4789999999999</v>
      </c>
      <c r="G382" s="1" t="s">
        <v>129</v>
      </c>
      <c r="I382" s="20">
        <v>23.81</v>
      </c>
      <c r="J382" s="1">
        <v>23.4789999999999</v>
      </c>
      <c r="K382" s="1" t="s">
        <v>134</v>
      </c>
      <c r="M382" s="20">
        <v>33.81</v>
      </c>
      <c r="N382" s="1">
        <v>9.7629999999999697</v>
      </c>
      <c r="O382" s="1" t="s">
        <v>135</v>
      </c>
      <c r="Q382" s="20">
        <v>43.81</v>
      </c>
      <c r="R382" s="1">
        <v>3.286</v>
      </c>
      <c r="S382" s="1" t="s">
        <v>137</v>
      </c>
      <c r="U382" s="20">
        <v>53.81</v>
      </c>
      <c r="V382" s="1">
        <v>15.7629999999999</v>
      </c>
      <c r="W382" s="1" t="s">
        <v>137</v>
      </c>
      <c r="Y382" s="20">
        <v>63.81</v>
      </c>
      <c r="Z382" s="1">
        <v>157.63499999999999</v>
      </c>
      <c r="AA382" s="1" t="s">
        <v>137</v>
      </c>
      <c r="AC382" s="20">
        <v>73.81</v>
      </c>
      <c r="AD382" s="1">
        <v>4.4289999999999603</v>
      </c>
      <c r="AE382" s="1" t="s">
        <v>125</v>
      </c>
      <c r="AG382" s="20">
        <v>83.81</v>
      </c>
      <c r="AH382" s="1">
        <v>44.2899999999999</v>
      </c>
      <c r="AI382" s="1" t="s">
        <v>125</v>
      </c>
      <c r="AK382" s="20">
        <v>93.81</v>
      </c>
      <c r="AL382" s="1">
        <v>442.90000000000202</v>
      </c>
      <c r="AM382" s="1" t="s">
        <v>125</v>
      </c>
      <c r="AO382" s="4">
        <v>103.81</v>
      </c>
      <c r="AP382" s="1">
        <v>381619</v>
      </c>
      <c r="AQ382" s="1" t="s">
        <v>125</v>
      </c>
      <c r="AS382" s="4">
        <v>113.81</v>
      </c>
      <c r="AT382" s="1">
        <v>381619000</v>
      </c>
      <c r="AU382" s="1" t="s">
        <v>125</v>
      </c>
      <c r="AW382" s="4">
        <v>123.81</v>
      </c>
      <c r="AX382" s="1">
        <v>381619000000</v>
      </c>
      <c r="AY382" s="1" t="s">
        <v>125</v>
      </c>
      <c r="BA382" s="4">
        <v>133.81</v>
      </c>
      <c r="BB382" s="1">
        <v>381619000000000</v>
      </c>
      <c r="BC382" s="1" t="s">
        <v>125</v>
      </c>
      <c r="BE382" s="4">
        <v>143.81</v>
      </c>
      <c r="BF382" s="1">
        <v>3.81619E+17</v>
      </c>
      <c r="BG382" s="1" t="s">
        <v>125</v>
      </c>
    </row>
    <row r="383" spans="1:59" x14ac:dyDescent="0.55000000000000004">
      <c r="A383" s="20">
        <v>3.82</v>
      </c>
      <c r="B383" s="1">
        <v>382</v>
      </c>
      <c r="C383" s="1" t="s">
        <v>131</v>
      </c>
      <c r="E383" s="4">
        <v>13.82</v>
      </c>
      <c r="F383" s="21">
        <v>23.537999999999901</v>
      </c>
      <c r="G383" s="1" t="s">
        <v>129</v>
      </c>
      <c r="I383" s="20">
        <v>23.82</v>
      </c>
      <c r="J383" s="1">
        <v>23.537999999999901</v>
      </c>
      <c r="K383" s="1" t="s">
        <v>134</v>
      </c>
      <c r="M383" s="20">
        <v>33.82</v>
      </c>
      <c r="N383" s="1">
        <v>9.7859999999999694</v>
      </c>
      <c r="O383" s="1" t="s">
        <v>135</v>
      </c>
      <c r="Q383" s="20">
        <v>43.82</v>
      </c>
      <c r="R383" s="1">
        <v>3.2919999999999998</v>
      </c>
      <c r="S383" s="1" t="s">
        <v>137</v>
      </c>
      <c r="U383" s="20">
        <v>53.82</v>
      </c>
      <c r="V383" s="1">
        <v>15.7859999999999</v>
      </c>
      <c r="W383" s="1" t="s">
        <v>137</v>
      </c>
      <c r="Y383" s="20">
        <v>63.82</v>
      </c>
      <c r="Z383" s="1">
        <v>157.97</v>
      </c>
      <c r="AA383" s="1" t="s">
        <v>137</v>
      </c>
      <c r="AC383" s="20">
        <v>73.819999999999993</v>
      </c>
      <c r="AD383" s="1">
        <v>4.4379999999999598</v>
      </c>
      <c r="AE383" s="1" t="s">
        <v>125</v>
      </c>
      <c r="AG383" s="20">
        <v>83.82</v>
      </c>
      <c r="AH383" s="1">
        <v>44.379999999999903</v>
      </c>
      <c r="AI383" s="1" t="s">
        <v>125</v>
      </c>
      <c r="AK383" s="20">
        <v>93.82</v>
      </c>
      <c r="AL383" s="1">
        <v>443.800000000002</v>
      </c>
      <c r="AM383" s="1" t="s">
        <v>125</v>
      </c>
      <c r="AO383" s="4">
        <v>103.82</v>
      </c>
      <c r="AP383" s="1">
        <v>382618</v>
      </c>
      <c r="AQ383" s="1" t="s">
        <v>125</v>
      </c>
      <c r="AS383" s="4">
        <v>113.82</v>
      </c>
      <c r="AT383" s="1">
        <v>382618000</v>
      </c>
      <c r="AU383" s="1" t="s">
        <v>125</v>
      </c>
      <c r="AW383" s="4">
        <v>123.82</v>
      </c>
      <c r="AX383" s="1">
        <v>382618000000</v>
      </c>
      <c r="AY383" s="1" t="s">
        <v>125</v>
      </c>
      <c r="BA383" s="4">
        <v>133.82</v>
      </c>
      <c r="BB383" s="1">
        <v>382618000000000</v>
      </c>
      <c r="BC383" s="1" t="s">
        <v>125</v>
      </c>
      <c r="BE383" s="4">
        <v>143.82</v>
      </c>
      <c r="BF383" s="1">
        <v>3.82618E+17</v>
      </c>
      <c r="BG383" s="1" t="s">
        <v>125</v>
      </c>
    </row>
    <row r="384" spans="1:59" x14ac:dyDescent="0.55000000000000004">
      <c r="A384" s="20">
        <v>3.83</v>
      </c>
      <c r="B384" s="1">
        <v>383</v>
      </c>
      <c r="C384" s="1" t="s">
        <v>131</v>
      </c>
      <c r="E384" s="4">
        <v>13.83</v>
      </c>
      <c r="F384" s="21">
        <v>23.596999999999898</v>
      </c>
      <c r="G384" s="1" t="s">
        <v>129</v>
      </c>
      <c r="I384" s="20">
        <v>23.83</v>
      </c>
      <c r="J384" s="1">
        <v>23.596999999999898</v>
      </c>
      <c r="K384" s="1" t="s">
        <v>134</v>
      </c>
      <c r="M384" s="20">
        <v>33.83</v>
      </c>
      <c r="N384" s="1">
        <v>9.8089999999999709</v>
      </c>
      <c r="O384" s="1" t="s">
        <v>135</v>
      </c>
      <c r="Q384" s="20">
        <v>43.83</v>
      </c>
      <c r="R384" s="1">
        <v>3.298</v>
      </c>
      <c r="S384" s="1" t="s">
        <v>137</v>
      </c>
      <c r="U384" s="20">
        <v>53.83</v>
      </c>
      <c r="V384" s="1">
        <v>15.8089999999999</v>
      </c>
      <c r="W384" s="1" t="s">
        <v>137</v>
      </c>
      <c r="Y384" s="20">
        <v>63.83</v>
      </c>
      <c r="Z384" s="1">
        <v>158.30500000000001</v>
      </c>
      <c r="AA384" s="1" t="s">
        <v>137</v>
      </c>
      <c r="AC384" s="20">
        <v>73.83</v>
      </c>
      <c r="AD384" s="1">
        <v>4.4469999999999601</v>
      </c>
      <c r="AE384" s="1" t="s">
        <v>125</v>
      </c>
      <c r="AG384" s="20">
        <v>83.83</v>
      </c>
      <c r="AH384" s="1">
        <v>44.469999999999899</v>
      </c>
      <c r="AI384" s="1" t="s">
        <v>125</v>
      </c>
      <c r="AK384" s="20">
        <v>93.83</v>
      </c>
      <c r="AL384" s="1">
        <v>444.70000000000198</v>
      </c>
      <c r="AM384" s="1" t="s">
        <v>125</v>
      </c>
      <c r="AO384" s="4">
        <v>103.83</v>
      </c>
      <c r="AP384" s="1">
        <v>383617</v>
      </c>
      <c r="AQ384" s="1" t="s">
        <v>125</v>
      </c>
      <c r="AS384" s="4">
        <v>113.83</v>
      </c>
      <c r="AT384" s="1">
        <v>383617000</v>
      </c>
      <c r="AU384" s="1" t="s">
        <v>125</v>
      </c>
      <c r="AW384" s="4">
        <v>123.83</v>
      </c>
      <c r="AX384" s="1">
        <v>383617000000</v>
      </c>
      <c r="AY384" s="1" t="s">
        <v>125</v>
      </c>
      <c r="BA384" s="4">
        <v>133.83000000000001</v>
      </c>
      <c r="BB384" s="1">
        <v>383617000000000</v>
      </c>
      <c r="BC384" s="1" t="s">
        <v>125</v>
      </c>
      <c r="BE384" s="4">
        <v>143.83000000000001</v>
      </c>
      <c r="BF384" s="1">
        <v>3.83617E+17</v>
      </c>
      <c r="BG384" s="1" t="s">
        <v>125</v>
      </c>
    </row>
    <row r="385" spans="1:59" x14ac:dyDescent="0.55000000000000004">
      <c r="A385" s="20">
        <v>3.84</v>
      </c>
      <c r="B385" s="1">
        <v>384</v>
      </c>
      <c r="C385" s="1" t="s">
        <v>131</v>
      </c>
      <c r="E385" s="4">
        <v>13.84</v>
      </c>
      <c r="F385" s="21">
        <v>23.655999999999899</v>
      </c>
      <c r="G385" s="1" t="s">
        <v>129</v>
      </c>
      <c r="I385" s="20">
        <v>23.84</v>
      </c>
      <c r="J385" s="1">
        <v>23.655999999999899</v>
      </c>
      <c r="K385" s="1" t="s">
        <v>134</v>
      </c>
      <c r="M385" s="20">
        <v>33.840000000000003</v>
      </c>
      <c r="N385" s="1">
        <v>9.8319999999999705</v>
      </c>
      <c r="O385" s="1" t="s">
        <v>135</v>
      </c>
      <c r="Q385" s="20">
        <v>43.84</v>
      </c>
      <c r="R385" s="1">
        <v>3.3039999999999998</v>
      </c>
      <c r="S385" s="1" t="s">
        <v>137</v>
      </c>
      <c r="U385" s="20">
        <v>53.84</v>
      </c>
      <c r="V385" s="1">
        <v>15.831999999999899</v>
      </c>
      <c r="W385" s="1" t="s">
        <v>137</v>
      </c>
      <c r="Y385" s="20">
        <v>63.84</v>
      </c>
      <c r="Z385" s="1">
        <v>158.63999999999999</v>
      </c>
      <c r="AA385" s="1" t="s">
        <v>137</v>
      </c>
      <c r="AC385" s="20">
        <v>73.84</v>
      </c>
      <c r="AD385" s="1">
        <v>4.4559999999999604</v>
      </c>
      <c r="AE385" s="1" t="s">
        <v>125</v>
      </c>
      <c r="AG385" s="20">
        <v>83.84</v>
      </c>
      <c r="AH385" s="1">
        <v>44.559999999999903</v>
      </c>
      <c r="AI385" s="1" t="s">
        <v>125</v>
      </c>
      <c r="AK385" s="20">
        <v>93.84</v>
      </c>
      <c r="AL385" s="1">
        <v>445.60000000000201</v>
      </c>
      <c r="AM385" s="1" t="s">
        <v>125</v>
      </c>
      <c r="AO385" s="4">
        <v>103.84</v>
      </c>
      <c r="AP385" s="1">
        <v>384616</v>
      </c>
      <c r="AQ385" s="1" t="s">
        <v>125</v>
      </c>
      <c r="AS385" s="4">
        <v>113.84</v>
      </c>
      <c r="AT385" s="1">
        <v>384616000</v>
      </c>
      <c r="AU385" s="1" t="s">
        <v>125</v>
      </c>
      <c r="AW385" s="4">
        <v>123.84</v>
      </c>
      <c r="AX385" s="1">
        <v>384616000000</v>
      </c>
      <c r="AY385" s="1" t="s">
        <v>125</v>
      </c>
      <c r="BA385" s="4">
        <v>133.84</v>
      </c>
      <c r="BB385" s="1">
        <v>384616000000000</v>
      </c>
      <c r="BC385" s="1" t="s">
        <v>125</v>
      </c>
      <c r="BE385" s="4">
        <v>143.84</v>
      </c>
      <c r="BF385" s="1">
        <v>3.84616E+17</v>
      </c>
      <c r="BG385" s="1" t="s">
        <v>125</v>
      </c>
    </row>
    <row r="386" spans="1:59" x14ac:dyDescent="0.55000000000000004">
      <c r="A386" s="20">
        <v>3.85</v>
      </c>
      <c r="B386" s="1">
        <v>385</v>
      </c>
      <c r="C386" s="1" t="s">
        <v>131</v>
      </c>
      <c r="E386" s="4">
        <v>13.85</v>
      </c>
      <c r="F386" s="21">
        <v>23.7149999999999</v>
      </c>
      <c r="G386" s="1" t="s">
        <v>129</v>
      </c>
      <c r="I386" s="20">
        <v>23.85</v>
      </c>
      <c r="J386" s="1">
        <v>23.7149999999999</v>
      </c>
      <c r="K386" s="1" t="s">
        <v>134</v>
      </c>
      <c r="M386" s="20">
        <v>33.85</v>
      </c>
      <c r="N386" s="1">
        <v>9.8549999999999596</v>
      </c>
      <c r="O386" s="1" t="s">
        <v>135</v>
      </c>
      <c r="Q386" s="20">
        <v>43.85</v>
      </c>
      <c r="R386" s="1">
        <v>3.31</v>
      </c>
      <c r="S386" s="1" t="s">
        <v>137</v>
      </c>
      <c r="U386" s="20">
        <v>53.85</v>
      </c>
      <c r="V386" s="1">
        <v>15.854999999999899</v>
      </c>
      <c r="W386" s="1" t="s">
        <v>137</v>
      </c>
      <c r="Y386" s="20">
        <v>63.85</v>
      </c>
      <c r="Z386" s="1">
        <v>158.97499999999999</v>
      </c>
      <c r="AA386" s="1" t="s">
        <v>137</v>
      </c>
      <c r="AC386" s="20">
        <v>73.849999999999994</v>
      </c>
      <c r="AD386" s="1">
        <v>4.4649999999999599</v>
      </c>
      <c r="AE386" s="1" t="s">
        <v>125</v>
      </c>
      <c r="AG386" s="20">
        <v>83.85</v>
      </c>
      <c r="AH386" s="1">
        <v>44.649999999999899</v>
      </c>
      <c r="AI386" s="1" t="s">
        <v>125</v>
      </c>
      <c r="AK386" s="20">
        <v>93.85</v>
      </c>
      <c r="AL386" s="1">
        <v>446.50000000000199</v>
      </c>
      <c r="AM386" s="1" t="s">
        <v>125</v>
      </c>
      <c r="AO386" s="4">
        <v>103.85</v>
      </c>
      <c r="AP386" s="1">
        <v>385615</v>
      </c>
      <c r="AQ386" s="1" t="s">
        <v>125</v>
      </c>
      <c r="AS386" s="4">
        <v>113.85</v>
      </c>
      <c r="AT386" s="1">
        <v>385615000</v>
      </c>
      <c r="AU386" s="1" t="s">
        <v>125</v>
      </c>
      <c r="AW386" s="4">
        <v>123.85</v>
      </c>
      <c r="AX386" s="1">
        <v>385615000000</v>
      </c>
      <c r="AY386" s="1" t="s">
        <v>125</v>
      </c>
      <c r="BA386" s="4">
        <v>133.85</v>
      </c>
      <c r="BB386" s="1">
        <v>385615000000000</v>
      </c>
      <c r="BC386" s="1" t="s">
        <v>125</v>
      </c>
      <c r="BE386" s="4">
        <v>143.85</v>
      </c>
      <c r="BF386" s="1">
        <v>3.85615E+17</v>
      </c>
      <c r="BG386" s="1" t="s">
        <v>125</v>
      </c>
    </row>
    <row r="387" spans="1:59" x14ac:dyDescent="0.55000000000000004">
      <c r="A387" s="20">
        <v>3.86</v>
      </c>
      <c r="B387" s="1">
        <v>386</v>
      </c>
      <c r="C387" s="1" t="s">
        <v>131</v>
      </c>
      <c r="E387" s="4">
        <v>13.86</v>
      </c>
      <c r="F387" s="21">
        <v>23.773999999999901</v>
      </c>
      <c r="G387" s="1" t="s">
        <v>129</v>
      </c>
      <c r="I387" s="20">
        <v>23.86</v>
      </c>
      <c r="J387" s="1">
        <v>23.773999999999901</v>
      </c>
      <c r="K387" s="1" t="s">
        <v>134</v>
      </c>
      <c r="M387" s="20">
        <v>33.86</v>
      </c>
      <c r="N387" s="1">
        <v>9.8779999999999593</v>
      </c>
      <c r="O387" s="1" t="s">
        <v>135</v>
      </c>
      <c r="Q387" s="20">
        <v>43.86</v>
      </c>
      <c r="R387" s="1">
        <v>3.3159999999999998</v>
      </c>
      <c r="S387" s="1" t="s">
        <v>137</v>
      </c>
      <c r="U387" s="20">
        <v>53.86</v>
      </c>
      <c r="V387" s="1">
        <v>15.877999999999901</v>
      </c>
      <c r="W387" s="1" t="s">
        <v>137</v>
      </c>
      <c r="Y387" s="20">
        <v>63.86</v>
      </c>
      <c r="Z387" s="1">
        <v>159.31</v>
      </c>
      <c r="AA387" s="1" t="s">
        <v>137</v>
      </c>
      <c r="AC387" s="20">
        <v>73.86</v>
      </c>
      <c r="AD387" s="1">
        <v>4.4739999999999602</v>
      </c>
      <c r="AE387" s="1" t="s">
        <v>125</v>
      </c>
      <c r="AG387" s="20">
        <v>83.86</v>
      </c>
      <c r="AH387" s="1">
        <v>44.739999999999903</v>
      </c>
      <c r="AI387" s="1" t="s">
        <v>125</v>
      </c>
      <c r="AK387" s="20">
        <v>93.86</v>
      </c>
      <c r="AL387" s="1">
        <v>447.40000000000202</v>
      </c>
      <c r="AM387" s="1" t="s">
        <v>125</v>
      </c>
      <c r="AO387" s="4">
        <v>103.86</v>
      </c>
      <c r="AP387" s="1">
        <v>386614</v>
      </c>
      <c r="AQ387" s="1" t="s">
        <v>125</v>
      </c>
      <c r="AS387" s="4">
        <v>113.86</v>
      </c>
      <c r="AT387" s="1">
        <v>386614000</v>
      </c>
      <c r="AU387" s="1" t="s">
        <v>125</v>
      </c>
      <c r="AW387" s="4">
        <v>123.86</v>
      </c>
      <c r="AX387" s="1">
        <v>386614000000</v>
      </c>
      <c r="AY387" s="1" t="s">
        <v>125</v>
      </c>
      <c r="BA387" s="4">
        <v>133.86000000000001</v>
      </c>
      <c r="BB387" s="1">
        <v>386614000000000</v>
      </c>
      <c r="BC387" s="1" t="s">
        <v>125</v>
      </c>
      <c r="BE387" s="4">
        <v>143.86000000000001</v>
      </c>
      <c r="BF387" s="1">
        <v>3.86614E+17</v>
      </c>
      <c r="BG387" s="1" t="s">
        <v>125</v>
      </c>
    </row>
    <row r="388" spans="1:59" x14ac:dyDescent="0.55000000000000004">
      <c r="A388" s="20">
        <v>3.87</v>
      </c>
      <c r="B388" s="1">
        <v>387</v>
      </c>
      <c r="C388" s="1" t="s">
        <v>131</v>
      </c>
      <c r="E388" s="4">
        <v>13.87</v>
      </c>
      <c r="F388" s="21">
        <v>23.832999999999899</v>
      </c>
      <c r="G388" s="1" t="s">
        <v>129</v>
      </c>
      <c r="I388" s="20">
        <v>23.87</v>
      </c>
      <c r="J388" s="1">
        <v>23.832999999999899</v>
      </c>
      <c r="K388" s="1" t="s">
        <v>134</v>
      </c>
      <c r="M388" s="20">
        <v>33.869999999999997</v>
      </c>
      <c r="N388" s="1">
        <v>9.9009999999999607</v>
      </c>
      <c r="O388" s="1" t="s">
        <v>135</v>
      </c>
      <c r="Q388" s="20">
        <v>43.87</v>
      </c>
      <c r="R388" s="1">
        <v>3.3220000000000001</v>
      </c>
      <c r="S388" s="1" t="s">
        <v>137</v>
      </c>
      <c r="U388" s="20">
        <v>53.87</v>
      </c>
      <c r="V388" s="1">
        <v>15.9009999999999</v>
      </c>
      <c r="W388" s="1" t="s">
        <v>137</v>
      </c>
      <c r="Y388" s="20">
        <v>63.87</v>
      </c>
      <c r="Z388" s="1">
        <v>159.64500000000001</v>
      </c>
      <c r="AA388" s="1" t="s">
        <v>137</v>
      </c>
      <c r="AC388" s="20">
        <v>73.87</v>
      </c>
      <c r="AD388" s="1">
        <v>4.4829999999999597</v>
      </c>
      <c r="AE388" s="1" t="s">
        <v>125</v>
      </c>
      <c r="AG388" s="20">
        <v>83.87</v>
      </c>
      <c r="AH388" s="1">
        <v>44.829999999999899</v>
      </c>
      <c r="AI388" s="1" t="s">
        <v>125</v>
      </c>
      <c r="AK388" s="20">
        <v>93.87</v>
      </c>
      <c r="AL388" s="1">
        <v>448.300000000002</v>
      </c>
      <c r="AM388" s="1" t="s">
        <v>125</v>
      </c>
      <c r="AO388" s="4">
        <v>103.87</v>
      </c>
      <c r="AP388" s="1">
        <v>387613</v>
      </c>
      <c r="AQ388" s="1" t="s">
        <v>125</v>
      </c>
      <c r="AS388" s="4">
        <v>113.87</v>
      </c>
      <c r="AT388" s="1">
        <v>387613000</v>
      </c>
      <c r="AU388" s="1" t="s">
        <v>125</v>
      </c>
      <c r="AW388" s="4">
        <v>123.87</v>
      </c>
      <c r="AX388" s="1">
        <v>387613000000</v>
      </c>
      <c r="AY388" s="1" t="s">
        <v>125</v>
      </c>
      <c r="BA388" s="4">
        <v>133.87</v>
      </c>
      <c r="BB388" s="1">
        <v>387613000000000</v>
      </c>
      <c r="BC388" s="1" t="s">
        <v>125</v>
      </c>
      <c r="BE388" s="4">
        <v>143.87</v>
      </c>
      <c r="BF388" s="1">
        <v>3.87613E+17</v>
      </c>
      <c r="BG388" s="1" t="s">
        <v>125</v>
      </c>
    </row>
    <row r="389" spans="1:59" x14ac:dyDescent="0.55000000000000004">
      <c r="A389" s="20">
        <v>3.88</v>
      </c>
      <c r="B389" s="1">
        <v>388</v>
      </c>
      <c r="C389" s="1" t="s">
        <v>131</v>
      </c>
      <c r="E389" s="4">
        <v>13.88</v>
      </c>
      <c r="F389" s="21">
        <v>23.8919999999999</v>
      </c>
      <c r="G389" s="1" t="s">
        <v>129</v>
      </c>
      <c r="I389" s="20">
        <v>23.88</v>
      </c>
      <c r="J389" s="1">
        <v>23.8919999999999</v>
      </c>
      <c r="K389" s="1" t="s">
        <v>134</v>
      </c>
      <c r="M389" s="20">
        <v>33.880000000000003</v>
      </c>
      <c r="N389" s="1">
        <v>9.9239999999999604</v>
      </c>
      <c r="O389" s="1" t="s">
        <v>135</v>
      </c>
      <c r="Q389" s="20">
        <v>43.88</v>
      </c>
      <c r="R389" s="1">
        <v>3.3279999999999998</v>
      </c>
      <c r="S389" s="1" t="s">
        <v>137</v>
      </c>
      <c r="U389" s="20">
        <v>53.88</v>
      </c>
      <c r="V389" s="1">
        <v>15.9239999999999</v>
      </c>
      <c r="W389" s="1" t="s">
        <v>137</v>
      </c>
      <c r="Y389" s="20">
        <v>63.88</v>
      </c>
      <c r="Z389" s="1">
        <v>159.97999999999999</v>
      </c>
      <c r="AA389" s="1" t="s">
        <v>137</v>
      </c>
      <c r="AC389" s="20">
        <v>73.88</v>
      </c>
      <c r="AD389" s="1">
        <v>4.49199999999996</v>
      </c>
      <c r="AE389" s="1" t="s">
        <v>125</v>
      </c>
      <c r="AG389" s="20">
        <v>83.88</v>
      </c>
      <c r="AH389" s="1">
        <v>44.919999999999902</v>
      </c>
      <c r="AI389" s="1" t="s">
        <v>125</v>
      </c>
      <c r="AK389" s="20">
        <v>93.88</v>
      </c>
      <c r="AL389" s="1">
        <v>449.20000000000198</v>
      </c>
      <c r="AM389" s="1" t="s">
        <v>125</v>
      </c>
      <c r="AO389" s="4">
        <v>103.88</v>
      </c>
      <c r="AP389" s="1">
        <v>388612</v>
      </c>
      <c r="AQ389" s="1" t="s">
        <v>125</v>
      </c>
      <c r="AS389" s="4">
        <v>113.88</v>
      </c>
      <c r="AT389" s="1">
        <v>388612000</v>
      </c>
      <c r="AU389" s="1" t="s">
        <v>125</v>
      </c>
      <c r="AW389" s="4">
        <v>123.88</v>
      </c>
      <c r="AX389" s="1">
        <v>388612000000</v>
      </c>
      <c r="AY389" s="1" t="s">
        <v>125</v>
      </c>
      <c r="BA389" s="4">
        <v>133.88</v>
      </c>
      <c r="BB389" s="1">
        <v>388612000000000</v>
      </c>
      <c r="BC389" s="1" t="s">
        <v>125</v>
      </c>
      <c r="BE389" s="4">
        <v>143.88</v>
      </c>
      <c r="BF389" s="1">
        <v>3.88612E+17</v>
      </c>
      <c r="BG389" s="1" t="s">
        <v>125</v>
      </c>
    </row>
    <row r="390" spans="1:59" x14ac:dyDescent="0.55000000000000004">
      <c r="A390" s="20">
        <v>3.89</v>
      </c>
      <c r="B390" s="1">
        <v>389</v>
      </c>
      <c r="C390" s="1" t="s">
        <v>131</v>
      </c>
      <c r="E390" s="4">
        <v>13.89</v>
      </c>
      <c r="F390" s="21">
        <v>23.950999999999901</v>
      </c>
      <c r="G390" s="1" t="s">
        <v>129</v>
      </c>
      <c r="I390" s="20">
        <v>23.89</v>
      </c>
      <c r="J390" s="1">
        <v>23.950999999999901</v>
      </c>
      <c r="K390" s="1" t="s">
        <v>134</v>
      </c>
      <c r="M390" s="20">
        <v>33.89</v>
      </c>
      <c r="N390" s="1">
        <v>9.9469999999999708</v>
      </c>
      <c r="O390" s="1" t="s">
        <v>135</v>
      </c>
      <c r="Q390" s="20">
        <v>43.89</v>
      </c>
      <c r="R390" s="1">
        <v>3.3340000000000001</v>
      </c>
      <c r="S390" s="1" t="s">
        <v>137</v>
      </c>
      <c r="U390" s="20">
        <v>53.89</v>
      </c>
      <c r="V390" s="1">
        <v>15.9469999999999</v>
      </c>
      <c r="W390" s="1" t="s">
        <v>137</v>
      </c>
      <c r="Y390" s="20">
        <v>63.89</v>
      </c>
      <c r="Z390" s="1">
        <v>160.315</v>
      </c>
      <c r="AA390" s="1" t="s">
        <v>137</v>
      </c>
      <c r="AC390" s="20">
        <v>73.89</v>
      </c>
      <c r="AD390" s="1">
        <v>4.5009999999999604</v>
      </c>
      <c r="AE390" s="1" t="s">
        <v>125</v>
      </c>
      <c r="AG390" s="20">
        <v>83.89</v>
      </c>
      <c r="AH390" s="1">
        <v>45.009999999999899</v>
      </c>
      <c r="AI390" s="1" t="s">
        <v>125</v>
      </c>
      <c r="AK390" s="20">
        <v>93.89</v>
      </c>
      <c r="AL390" s="1">
        <v>450.10000000000201</v>
      </c>
      <c r="AM390" s="1" t="s">
        <v>125</v>
      </c>
      <c r="AO390" s="4">
        <v>103.89</v>
      </c>
      <c r="AP390" s="1">
        <v>389611</v>
      </c>
      <c r="AQ390" s="1" t="s">
        <v>125</v>
      </c>
      <c r="AS390" s="4">
        <v>113.89</v>
      </c>
      <c r="AT390" s="1">
        <v>389611000</v>
      </c>
      <c r="AU390" s="1" t="s">
        <v>125</v>
      </c>
      <c r="AW390" s="4">
        <v>123.89</v>
      </c>
      <c r="AX390" s="1">
        <v>389611000000</v>
      </c>
      <c r="AY390" s="1" t="s">
        <v>125</v>
      </c>
      <c r="BA390" s="4">
        <v>133.88999999999999</v>
      </c>
      <c r="BB390" s="1">
        <v>389611000000000</v>
      </c>
      <c r="BC390" s="1" t="s">
        <v>125</v>
      </c>
      <c r="BE390" s="4">
        <v>143.88999999999999</v>
      </c>
      <c r="BF390" s="1">
        <v>3.89611E+17</v>
      </c>
      <c r="BG390" s="1" t="s">
        <v>125</v>
      </c>
    </row>
    <row r="391" spans="1:59" x14ac:dyDescent="0.55000000000000004">
      <c r="A391" s="20">
        <v>3.9</v>
      </c>
      <c r="B391" s="1">
        <v>390</v>
      </c>
      <c r="C391" s="1" t="s">
        <v>131</v>
      </c>
      <c r="E391" s="4">
        <v>13.9</v>
      </c>
      <c r="F391" s="21">
        <v>24.009999999999899</v>
      </c>
      <c r="G391" s="1" t="s">
        <v>129</v>
      </c>
      <c r="I391" s="20">
        <v>23.9</v>
      </c>
      <c r="J391" s="1">
        <v>24.009999999999899</v>
      </c>
      <c r="K391" s="1" t="s">
        <v>134</v>
      </c>
      <c r="M391" s="20">
        <v>33.9</v>
      </c>
      <c r="N391" s="1">
        <v>9.9699999999999704</v>
      </c>
      <c r="O391" s="1" t="s">
        <v>135</v>
      </c>
      <c r="Q391" s="20">
        <v>43.9</v>
      </c>
      <c r="R391" s="1">
        <v>3.34</v>
      </c>
      <c r="S391" s="1" t="s">
        <v>137</v>
      </c>
      <c r="U391" s="20">
        <v>53.9</v>
      </c>
      <c r="V391" s="1">
        <v>15.969999999999899</v>
      </c>
      <c r="W391" s="1" t="s">
        <v>137</v>
      </c>
      <c r="Y391" s="20">
        <v>63.9</v>
      </c>
      <c r="Z391" s="1">
        <v>160.65</v>
      </c>
      <c r="AA391" s="1" t="s">
        <v>137</v>
      </c>
      <c r="AC391" s="20">
        <v>73.900000000000006</v>
      </c>
      <c r="AD391" s="1">
        <v>4.5099999999999598</v>
      </c>
      <c r="AE391" s="1" t="s">
        <v>125</v>
      </c>
      <c r="AG391" s="20">
        <v>83.9</v>
      </c>
      <c r="AH391" s="1">
        <v>45.099999999999902</v>
      </c>
      <c r="AI391" s="1" t="s">
        <v>125</v>
      </c>
      <c r="AK391" s="20">
        <v>93.9</v>
      </c>
      <c r="AL391" s="1">
        <v>451.00000000000199</v>
      </c>
      <c r="AM391" s="1" t="s">
        <v>125</v>
      </c>
      <c r="AO391" s="4">
        <v>103.9</v>
      </c>
      <c r="AP391" s="1">
        <v>390610</v>
      </c>
      <c r="AQ391" s="1" t="s">
        <v>125</v>
      </c>
      <c r="AS391" s="4">
        <v>113.9</v>
      </c>
      <c r="AT391" s="1">
        <v>390610000</v>
      </c>
      <c r="AU391" s="1" t="s">
        <v>125</v>
      </c>
      <c r="AW391" s="4">
        <v>123.9</v>
      </c>
      <c r="AX391" s="1">
        <v>390610000000</v>
      </c>
      <c r="AY391" s="1" t="s">
        <v>125</v>
      </c>
      <c r="BA391" s="4">
        <v>133.9</v>
      </c>
      <c r="BB391" s="1">
        <v>390610000000000</v>
      </c>
      <c r="BC391" s="1" t="s">
        <v>125</v>
      </c>
      <c r="BE391" s="4">
        <v>143.9</v>
      </c>
      <c r="BF391" s="1">
        <v>3.9061E+17</v>
      </c>
      <c r="BG391" s="1" t="s">
        <v>125</v>
      </c>
    </row>
    <row r="392" spans="1:59" x14ac:dyDescent="0.55000000000000004">
      <c r="A392" s="20">
        <v>3.91</v>
      </c>
      <c r="B392" s="1">
        <v>391</v>
      </c>
      <c r="C392" s="1" t="s">
        <v>131</v>
      </c>
      <c r="E392" s="4">
        <v>13.91</v>
      </c>
      <c r="F392" s="21">
        <v>24.0689999999999</v>
      </c>
      <c r="G392" s="1" t="s">
        <v>129</v>
      </c>
      <c r="I392" s="20">
        <v>23.91</v>
      </c>
      <c r="J392" s="1">
        <v>24.0689999999999</v>
      </c>
      <c r="K392" s="1" t="s">
        <v>134</v>
      </c>
      <c r="M392" s="20">
        <v>33.909999999999997</v>
      </c>
      <c r="N392" s="1">
        <v>9.9929999999999595</v>
      </c>
      <c r="O392" s="1" t="s">
        <v>135</v>
      </c>
      <c r="Q392" s="20">
        <v>43.91</v>
      </c>
      <c r="R392" s="1">
        <v>3.3460000000000001</v>
      </c>
      <c r="S392" s="1" t="s">
        <v>137</v>
      </c>
      <c r="U392" s="20">
        <v>53.91</v>
      </c>
      <c r="V392" s="1">
        <v>15.992999999999901</v>
      </c>
      <c r="W392" s="1" t="s">
        <v>137</v>
      </c>
      <c r="Y392" s="20">
        <v>63.91</v>
      </c>
      <c r="Z392" s="1">
        <v>160.98500000000001</v>
      </c>
      <c r="AA392" s="1" t="s">
        <v>137</v>
      </c>
      <c r="AC392" s="20">
        <v>73.91</v>
      </c>
      <c r="AD392" s="1">
        <v>4.5189999999999602</v>
      </c>
      <c r="AE392" s="1" t="s">
        <v>125</v>
      </c>
      <c r="AG392" s="20">
        <v>83.91</v>
      </c>
      <c r="AH392" s="1">
        <v>45.189999999999898</v>
      </c>
      <c r="AI392" s="1" t="s">
        <v>125</v>
      </c>
      <c r="AK392" s="20">
        <v>93.91</v>
      </c>
      <c r="AL392" s="1">
        <v>451.90000000000202</v>
      </c>
      <c r="AM392" s="1" t="s">
        <v>125</v>
      </c>
      <c r="AO392" s="4">
        <v>103.91</v>
      </c>
      <c r="AP392" s="1">
        <v>391609</v>
      </c>
      <c r="AQ392" s="1" t="s">
        <v>125</v>
      </c>
      <c r="AS392" s="4">
        <v>113.91</v>
      </c>
      <c r="AT392" s="1">
        <v>391609000</v>
      </c>
      <c r="AU392" s="1" t="s">
        <v>125</v>
      </c>
      <c r="AW392" s="4">
        <v>123.91</v>
      </c>
      <c r="AX392" s="1">
        <v>391609000000</v>
      </c>
      <c r="AY392" s="1" t="s">
        <v>125</v>
      </c>
      <c r="BA392" s="4">
        <v>133.91</v>
      </c>
      <c r="BB392" s="1">
        <v>391609000000000</v>
      </c>
      <c r="BC392" s="1" t="s">
        <v>125</v>
      </c>
      <c r="BE392" s="4">
        <v>143.91</v>
      </c>
      <c r="BF392" s="1">
        <v>3.91609E+17</v>
      </c>
      <c r="BG392" s="1" t="s">
        <v>125</v>
      </c>
    </row>
    <row r="393" spans="1:59" x14ac:dyDescent="0.55000000000000004">
      <c r="A393" s="20">
        <v>3.92</v>
      </c>
      <c r="B393" s="1">
        <v>392</v>
      </c>
      <c r="C393" s="1" t="s">
        <v>131</v>
      </c>
      <c r="E393" s="4">
        <v>13.92</v>
      </c>
      <c r="F393" s="21">
        <v>24.127999999999901</v>
      </c>
      <c r="G393" s="1" t="s">
        <v>129</v>
      </c>
      <c r="I393" s="20">
        <v>23.92</v>
      </c>
      <c r="J393" s="1">
        <v>24.127999999999901</v>
      </c>
      <c r="K393" s="1" t="s">
        <v>134</v>
      </c>
      <c r="M393" s="20">
        <v>33.92</v>
      </c>
      <c r="N393" s="1">
        <v>10.016</v>
      </c>
      <c r="O393" s="1" t="s">
        <v>135</v>
      </c>
      <c r="Q393" s="20">
        <v>43.92</v>
      </c>
      <c r="R393" s="1">
        <v>3.3519999999999999</v>
      </c>
      <c r="S393" s="1" t="s">
        <v>137</v>
      </c>
      <c r="U393" s="20">
        <v>53.92</v>
      </c>
      <c r="V393" s="1">
        <v>16.015999999999899</v>
      </c>
      <c r="W393" s="1" t="s">
        <v>137</v>
      </c>
      <c r="Y393" s="20">
        <v>63.92</v>
      </c>
      <c r="Z393" s="1">
        <v>161.32</v>
      </c>
      <c r="AA393" s="1" t="s">
        <v>137</v>
      </c>
      <c r="AC393" s="20">
        <v>73.92</v>
      </c>
      <c r="AD393" s="1">
        <v>4.5279999999999596</v>
      </c>
      <c r="AE393" s="1" t="s">
        <v>125</v>
      </c>
      <c r="AG393" s="20">
        <v>83.92</v>
      </c>
      <c r="AH393" s="1">
        <v>45.279999999999902</v>
      </c>
      <c r="AI393" s="1" t="s">
        <v>125</v>
      </c>
      <c r="AK393" s="20">
        <v>93.92</v>
      </c>
      <c r="AL393" s="1">
        <v>452.800000000002</v>
      </c>
      <c r="AM393" s="1" t="s">
        <v>125</v>
      </c>
      <c r="AO393" s="4">
        <v>103.92</v>
      </c>
      <c r="AP393" s="1">
        <v>392608</v>
      </c>
      <c r="AQ393" s="1" t="s">
        <v>125</v>
      </c>
      <c r="AS393" s="4">
        <v>113.92</v>
      </c>
      <c r="AT393" s="1">
        <v>392608000</v>
      </c>
      <c r="AU393" s="1" t="s">
        <v>125</v>
      </c>
      <c r="AW393" s="4">
        <v>123.92</v>
      </c>
      <c r="AX393" s="1">
        <v>392608000000</v>
      </c>
      <c r="AY393" s="1" t="s">
        <v>125</v>
      </c>
      <c r="BA393" s="4">
        <v>133.91999999999999</v>
      </c>
      <c r="BB393" s="1">
        <v>392608000000000</v>
      </c>
      <c r="BC393" s="1" t="s">
        <v>125</v>
      </c>
      <c r="BE393" s="4">
        <v>143.91999999999999</v>
      </c>
      <c r="BF393" s="1">
        <v>3.92608E+17</v>
      </c>
      <c r="BG393" s="1" t="s">
        <v>125</v>
      </c>
    </row>
    <row r="394" spans="1:59" x14ac:dyDescent="0.55000000000000004">
      <c r="A394" s="20">
        <v>3.93</v>
      </c>
      <c r="B394" s="1">
        <v>393</v>
      </c>
      <c r="C394" s="1" t="s">
        <v>131</v>
      </c>
      <c r="E394" s="4">
        <v>13.93</v>
      </c>
      <c r="F394" s="21">
        <v>24.186999999999902</v>
      </c>
      <c r="G394" s="1" t="s">
        <v>129</v>
      </c>
      <c r="I394" s="20">
        <v>23.93</v>
      </c>
      <c r="J394" s="1">
        <v>24.186999999999902</v>
      </c>
      <c r="K394" s="1" t="s">
        <v>134</v>
      </c>
      <c r="M394" s="20">
        <v>33.93</v>
      </c>
      <c r="N394" s="1">
        <v>10.039</v>
      </c>
      <c r="O394" s="1" t="s">
        <v>135</v>
      </c>
      <c r="Q394" s="20">
        <v>43.93</v>
      </c>
      <c r="R394" s="1">
        <v>3.3580000000000001</v>
      </c>
      <c r="S394" s="1" t="s">
        <v>137</v>
      </c>
      <c r="U394" s="20">
        <v>53.93</v>
      </c>
      <c r="V394" s="1">
        <v>16.038999999999898</v>
      </c>
      <c r="W394" s="1" t="s">
        <v>137</v>
      </c>
      <c r="Y394" s="20">
        <v>63.93</v>
      </c>
      <c r="Z394" s="1">
        <v>161.655</v>
      </c>
      <c r="AA394" s="1" t="s">
        <v>137</v>
      </c>
      <c r="AC394" s="20">
        <v>73.930000000000007</v>
      </c>
      <c r="AD394" s="1">
        <v>4.53699999999996</v>
      </c>
      <c r="AE394" s="1" t="s">
        <v>125</v>
      </c>
      <c r="AG394" s="20">
        <v>83.93</v>
      </c>
      <c r="AH394" s="1">
        <v>45.369999999999898</v>
      </c>
      <c r="AI394" s="1" t="s">
        <v>125</v>
      </c>
      <c r="AK394" s="20">
        <v>93.93</v>
      </c>
      <c r="AL394" s="1">
        <v>453.70000000000198</v>
      </c>
      <c r="AM394" s="1" t="s">
        <v>125</v>
      </c>
      <c r="AO394" s="4">
        <v>103.93</v>
      </c>
      <c r="AP394" s="1">
        <v>393607</v>
      </c>
      <c r="AQ394" s="1" t="s">
        <v>125</v>
      </c>
      <c r="AS394" s="4">
        <v>113.93</v>
      </c>
      <c r="AT394" s="1">
        <v>393607000</v>
      </c>
      <c r="AU394" s="1" t="s">
        <v>125</v>
      </c>
      <c r="AW394" s="4">
        <v>123.93</v>
      </c>
      <c r="AX394" s="1">
        <v>393607000000</v>
      </c>
      <c r="AY394" s="1" t="s">
        <v>125</v>
      </c>
      <c r="BA394" s="4">
        <v>133.93</v>
      </c>
      <c r="BB394" s="1">
        <v>393607000000000</v>
      </c>
      <c r="BC394" s="1" t="s">
        <v>125</v>
      </c>
      <c r="BE394" s="4">
        <v>143.93</v>
      </c>
      <c r="BF394" s="1">
        <v>3.93607E+17</v>
      </c>
      <c r="BG394" s="1" t="s">
        <v>125</v>
      </c>
    </row>
    <row r="395" spans="1:59" x14ac:dyDescent="0.55000000000000004">
      <c r="A395" s="20">
        <v>3.94</v>
      </c>
      <c r="B395" s="1">
        <v>394</v>
      </c>
      <c r="C395" s="1" t="s">
        <v>131</v>
      </c>
      <c r="E395" s="4">
        <v>13.94</v>
      </c>
      <c r="F395" s="21">
        <v>24.245999999999899</v>
      </c>
      <c r="G395" s="1" t="s">
        <v>129</v>
      </c>
      <c r="I395" s="20">
        <v>23.94</v>
      </c>
      <c r="J395" s="1">
        <v>24.245999999999899</v>
      </c>
      <c r="K395" s="1" t="s">
        <v>134</v>
      </c>
      <c r="M395" s="20">
        <v>33.94</v>
      </c>
      <c r="N395" s="1">
        <v>10.061999999999999</v>
      </c>
      <c r="O395" s="1" t="s">
        <v>135</v>
      </c>
      <c r="Q395" s="20">
        <v>43.94</v>
      </c>
      <c r="R395" s="1">
        <v>3.3639999999999999</v>
      </c>
      <c r="S395" s="1" t="s">
        <v>137</v>
      </c>
      <c r="U395" s="20">
        <v>53.94</v>
      </c>
      <c r="V395" s="1">
        <v>16.061999999999902</v>
      </c>
      <c r="W395" s="1" t="s">
        <v>137</v>
      </c>
      <c r="Y395" s="20">
        <v>63.94</v>
      </c>
      <c r="Z395" s="1">
        <v>161.99</v>
      </c>
      <c r="AA395" s="1" t="s">
        <v>137</v>
      </c>
      <c r="AC395" s="20">
        <v>73.94</v>
      </c>
      <c r="AD395" s="1">
        <v>4.5459999999999603</v>
      </c>
      <c r="AE395" s="1" t="s">
        <v>125</v>
      </c>
      <c r="AG395" s="20">
        <v>83.94</v>
      </c>
      <c r="AH395" s="1">
        <v>45.459999999999901</v>
      </c>
      <c r="AI395" s="1" t="s">
        <v>125</v>
      </c>
      <c r="AK395" s="20">
        <v>93.94</v>
      </c>
      <c r="AL395" s="1">
        <v>454.60000000000201</v>
      </c>
      <c r="AM395" s="1" t="s">
        <v>125</v>
      </c>
      <c r="AO395" s="4">
        <v>103.94</v>
      </c>
      <c r="AP395" s="1">
        <v>394606</v>
      </c>
      <c r="AQ395" s="1" t="s">
        <v>125</v>
      </c>
      <c r="AS395" s="4">
        <v>113.94</v>
      </c>
      <c r="AT395" s="1">
        <v>394606000</v>
      </c>
      <c r="AU395" s="1" t="s">
        <v>125</v>
      </c>
      <c r="AW395" s="4">
        <v>123.94</v>
      </c>
      <c r="AX395" s="1">
        <v>394606000000</v>
      </c>
      <c r="AY395" s="1" t="s">
        <v>125</v>
      </c>
      <c r="BA395" s="4">
        <v>133.94</v>
      </c>
      <c r="BB395" s="1">
        <v>394606000000000</v>
      </c>
      <c r="BC395" s="1" t="s">
        <v>125</v>
      </c>
      <c r="BE395" s="4">
        <v>143.94</v>
      </c>
      <c r="BF395" s="1">
        <v>3.94606E+17</v>
      </c>
      <c r="BG395" s="1" t="s">
        <v>125</v>
      </c>
    </row>
    <row r="396" spans="1:59" x14ac:dyDescent="0.55000000000000004">
      <c r="A396" s="20">
        <v>3.95</v>
      </c>
      <c r="B396" s="1">
        <v>395</v>
      </c>
      <c r="C396" s="1" t="s">
        <v>131</v>
      </c>
      <c r="E396" s="4">
        <v>13.95</v>
      </c>
      <c r="F396" s="21">
        <v>24.3049999999999</v>
      </c>
      <c r="G396" s="1" t="s">
        <v>129</v>
      </c>
      <c r="I396" s="20">
        <v>23.95</v>
      </c>
      <c r="J396" s="1">
        <v>24.3049999999999</v>
      </c>
      <c r="K396" s="1" t="s">
        <v>134</v>
      </c>
      <c r="M396" s="20">
        <v>33.950000000000003</v>
      </c>
      <c r="N396" s="1">
        <v>10.085000000000001</v>
      </c>
      <c r="O396" s="1" t="s">
        <v>135</v>
      </c>
      <c r="Q396" s="20">
        <v>43.95</v>
      </c>
      <c r="R396" s="1">
        <v>3.37</v>
      </c>
      <c r="S396" s="1" t="s">
        <v>137</v>
      </c>
      <c r="U396" s="20">
        <v>53.95</v>
      </c>
      <c r="V396" s="1">
        <v>16.084999999999901</v>
      </c>
      <c r="W396" s="1" t="s">
        <v>137</v>
      </c>
      <c r="Y396" s="20">
        <v>63.95</v>
      </c>
      <c r="Z396" s="1">
        <v>162.32499999999999</v>
      </c>
      <c r="AA396" s="1" t="s">
        <v>137</v>
      </c>
      <c r="AC396" s="20">
        <v>73.95</v>
      </c>
      <c r="AD396" s="1">
        <v>4.5549999999999597</v>
      </c>
      <c r="AE396" s="1" t="s">
        <v>125</v>
      </c>
      <c r="AG396" s="20">
        <v>83.95</v>
      </c>
      <c r="AH396" s="1">
        <v>45.549999999999898</v>
      </c>
      <c r="AI396" s="1" t="s">
        <v>125</v>
      </c>
      <c r="AK396" s="20">
        <v>93.95</v>
      </c>
      <c r="AL396" s="1">
        <v>455.50000000000199</v>
      </c>
      <c r="AM396" s="1" t="s">
        <v>125</v>
      </c>
      <c r="AO396" s="4">
        <v>103.95</v>
      </c>
      <c r="AP396" s="1">
        <v>395605</v>
      </c>
      <c r="AQ396" s="1" t="s">
        <v>125</v>
      </c>
      <c r="AS396" s="4">
        <v>113.95</v>
      </c>
      <c r="AT396" s="1">
        <v>395605000</v>
      </c>
      <c r="AU396" s="1" t="s">
        <v>125</v>
      </c>
      <c r="AW396" s="4">
        <v>123.95</v>
      </c>
      <c r="AX396" s="1">
        <v>395605000000</v>
      </c>
      <c r="AY396" s="1" t="s">
        <v>125</v>
      </c>
      <c r="BA396" s="4">
        <v>133.94999999999999</v>
      </c>
      <c r="BB396" s="1">
        <v>395605000000000</v>
      </c>
      <c r="BC396" s="1" t="s">
        <v>125</v>
      </c>
      <c r="BE396" s="4">
        <v>143.94999999999999</v>
      </c>
      <c r="BF396" s="1">
        <v>3.95605E+17</v>
      </c>
      <c r="BG396" s="1" t="s">
        <v>125</v>
      </c>
    </row>
    <row r="397" spans="1:59" x14ac:dyDescent="0.55000000000000004">
      <c r="A397" s="20">
        <v>3.96</v>
      </c>
      <c r="B397" s="1">
        <v>396</v>
      </c>
      <c r="C397" s="1" t="s">
        <v>131</v>
      </c>
      <c r="E397" s="4">
        <v>13.96</v>
      </c>
      <c r="F397" s="21">
        <v>24.363999999999901</v>
      </c>
      <c r="G397" s="1" t="s">
        <v>129</v>
      </c>
      <c r="I397" s="20">
        <v>23.96</v>
      </c>
      <c r="J397" s="1">
        <v>24.363999999999901</v>
      </c>
      <c r="K397" s="1" t="s">
        <v>134</v>
      </c>
      <c r="M397" s="20">
        <v>33.96</v>
      </c>
      <c r="N397" s="1">
        <v>10.108000000000001</v>
      </c>
      <c r="O397" s="1" t="s">
        <v>135</v>
      </c>
      <c r="Q397" s="20">
        <v>43.96</v>
      </c>
      <c r="R397" s="1">
        <v>3.3759999999999999</v>
      </c>
      <c r="S397" s="1" t="s">
        <v>137</v>
      </c>
      <c r="U397" s="20">
        <v>53.96</v>
      </c>
      <c r="V397" s="1">
        <v>16.107999999999901</v>
      </c>
      <c r="W397" s="1" t="s">
        <v>137</v>
      </c>
      <c r="Y397" s="20">
        <v>63.96</v>
      </c>
      <c r="Z397" s="1">
        <v>162.66</v>
      </c>
      <c r="AA397" s="1" t="s">
        <v>137</v>
      </c>
      <c r="AC397" s="20">
        <v>73.959999999999994</v>
      </c>
      <c r="AD397" s="1">
        <v>4.5639999999999601</v>
      </c>
      <c r="AE397" s="1" t="s">
        <v>125</v>
      </c>
      <c r="AG397" s="20">
        <v>83.96</v>
      </c>
      <c r="AH397" s="1">
        <v>45.639999999999901</v>
      </c>
      <c r="AI397" s="1" t="s">
        <v>125</v>
      </c>
      <c r="AK397" s="20">
        <v>93.96</v>
      </c>
      <c r="AL397" s="1">
        <v>456.40000000000202</v>
      </c>
      <c r="AM397" s="1" t="s">
        <v>125</v>
      </c>
      <c r="AO397" s="4">
        <v>103.96</v>
      </c>
      <c r="AP397" s="1">
        <v>396604</v>
      </c>
      <c r="AQ397" s="1" t="s">
        <v>125</v>
      </c>
      <c r="AS397" s="4">
        <v>113.96</v>
      </c>
      <c r="AT397" s="1">
        <v>396604000</v>
      </c>
      <c r="AU397" s="1" t="s">
        <v>125</v>
      </c>
      <c r="AW397" s="4">
        <v>123.96</v>
      </c>
      <c r="AX397" s="1">
        <v>396604000000</v>
      </c>
      <c r="AY397" s="1" t="s">
        <v>125</v>
      </c>
      <c r="BA397" s="4">
        <v>133.96</v>
      </c>
      <c r="BB397" s="1">
        <v>396604000000000</v>
      </c>
      <c r="BC397" s="1" t="s">
        <v>125</v>
      </c>
      <c r="BE397" s="4">
        <v>143.96</v>
      </c>
      <c r="BF397" s="1">
        <v>3.96604E+17</v>
      </c>
      <c r="BG397" s="1" t="s">
        <v>125</v>
      </c>
    </row>
    <row r="398" spans="1:59" x14ac:dyDescent="0.55000000000000004">
      <c r="A398" s="20">
        <v>3.97</v>
      </c>
      <c r="B398" s="1">
        <v>397</v>
      </c>
      <c r="C398" s="1" t="s">
        <v>131</v>
      </c>
      <c r="E398" s="4">
        <v>13.97</v>
      </c>
      <c r="F398" s="21">
        <v>24.422999999999899</v>
      </c>
      <c r="G398" s="1" t="s">
        <v>129</v>
      </c>
      <c r="I398" s="20">
        <v>23.97</v>
      </c>
      <c r="J398" s="1">
        <v>24.422999999999899</v>
      </c>
      <c r="K398" s="1" t="s">
        <v>134</v>
      </c>
      <c r="M398" s="20">
        <v>33.97</v>
      </c>
      <c r="N398" s="1">
        <v>10.131</v>
      </c>
      <c r="O398" s="1" t="s">
        <v>135</v>
      </c>
      <c r="Q398" s="20">
        <v>43.97</v>
      </c>
      <c r="R398" s="1">
        <v>3.3820000000000001</v>
      </c>
      <c r="S398" s="1" t="s">
        <v>137</v>
      </c>
      <c r="U398" s="20">
        <v>53.97</v>
      </c>
      <c r="V398" s="1">
        <v>16.130999999999901</v>
      </c>
      <c r="W398" s="1" t="s">
        <v>137</v>
      </c>
      <c r="Y398" s="20">
        <v>63.97</v>
      </c>
      <c r="Z398" s="1">
        <v>162.995</v>
      </c>
      <c r="AA398" s="1" t="s">
        <v>137</v>
      </c>
      <c r="AC398" s="20">
        <v>73.97</v>
      </c>
      <c r="AD398" s="1">
        <v>4.5729999999999604</v>
      </c>
      <c r="AE398" s="1" t="s">
        <v>125</v>
      </c>
      <c r="AG398" s="20">
        <v>83.97</v>
      </c>
      <c r="AH398" s="1">
        <v>45.729999999999897</v>
      </c>
      <c r="AI398" s="1" t="s">
        <v>125</v>
      </c>
      <c r="AK398" s="20">
        <v>93.97</v>
      </c>
      <c r="AL398" s="1">
        <v>457.300000000002</v>
      </c>
      <c r="AM398" s="1" t="s">
        <v>125</v>
      </c>
      <c r="AO398" s="4">
        <v>103.97</v>
      </c>
      <c r="AP398" s="1">
        <v>397603</v>
      </c>
      <c r="AQ398" s="1" t="s">
        <v>125</v>
      </c>
      <c r="AS398" s="4">
        <v>113.97</v>
      </c>
      <c r="AT398" s="1">
        <v>397603000</v>
      </c>
      <c r="AU398" s="1" t="s">
        <v>125</v>
      </c>
      <c r="AW398" s="4">
        <v>123.97</v>
      </c>
      <c r="AX398" s="1">
        <v>397603000000</v>
      </c>
      <c r="AY398" s="1" t="s">
        <v>125</v>
      </c>
      <c r="BA398" s="4">
        <v>133.97</v>
      </c>
      <c r="BB398" s="1">
        <v>397603000000000</v>
      </c>
      <c r="BC398" s="1" t="s">
        <v>125</v>
      </c>
      <c r="BE398" s="4">
        <v>143.97</v>
      </c>
      <c r="BF398" s="1">
        <v>3.97603E+17</v>
      </c>
      <c r="BG398" s="1" t="s">
        <v>125</v>
      </c>
    </row>
    <row r="399" spans="1:59" x14ac:dyDescent="0.55000000000000004">
      <c r="A399" s="20">
        <v>3.98</v>
      </c>
      <c r="B399" s="1">
        <v>398</v>
      </c>
      <c r="C399" s="1" t="s">
        <v>131</v>
      </c>
      <c r="E399" s="4">
        <v>13.98</v>
      </c>
      <c r="F399" s="21">
        <v>24.4819999999999</v>
      </c>
      <c r="G399" s="1" t="s">
        <v>129</v>
      </c>
      <c r="I399" s="20">
        <v>23.98</v>
      </c>
      <c r="J399" s="1">
        <v>24.4819999999999</v>
      </c>
      <c r="K399" s="1" t="s">
        <v>134</v>
      </c>
      <c r="M399" s="20">
        <v>33.979999999999997</v>
      </c>
      <c r="N399" s="1">
        <v>10.154</v>
      </c>
      <c r="O399" s="1" t="s">
        <v>135</v>
      </c>
      <c r="Q399" s="20">
        <v>43.98</v>
      </c>
      <c r="R399" s="1">
        <v>3.3879999999999999</v>
      </c>
      <c r="S399" s="1" t="s">
        <v>137</v>
      </c>
      <c r="U399" s="20">
        <v>53.98</v>
      </c>
      <c r="V399" s="1">
        <v>16.1539999999999</v>
      </c>
      <c r="W399" s="1" t="s">
        <v>137</v>
      </c>
      <c r="Y399" s="20">
        <v>63.98</v>
      </c>
      <c r="Z399" s="1">
        <v>163.33000000000001</v>
      </c>
      <c r="AA399" s="1" t="s">
        <v>137</v>
      </c>
      <c r="AC399" s="20">
        <v>73.98</v>
      </c>
      <c r="AD399" s="1">
        <v>4.5819999999999599</v>
      </c>
      <c r="AE399" s="1" t="s">
        <v>125</v>
      </c>
      <c r="AG399" s="20">
        <v>83.98</v>
      </c>
      <c r="AH399" s="1">
        <v>45.819999999999901</v>
      </c>
      <c r="AI399" s="1" t="s">
        <v>125</v>
      </c>
      <c r="AK399" s="20">
        <v>93.98</v>
      </c>
      <c r="AL399" s="1">
        <v>458.20000000000198</v>
      </c>
      <c r="AM399" s="1" t="s">
        <v>125</v>
      </c>
      <c r="AO399" s="4">
        <v>103.98</v>
      </c>
      <c r="AP399" s="1">
        <v>398602</v>
      </c>
      <c r="AQ399" s="1" t="s">
        <v>125</v>
      </c>
      <c r="AS399" s="4">
        <v>113.98</v>
      </c>
      <c r="AT399" s="1">
        <v>398602000</v>
      </c>
      <c r="AU399" s="1" t="s">
        <v>125</v>
      </c>
      <c r="AW399" s="4">
        <v>123.98</v>
      </c>
      <c r="AX399" s="1">
        <v>398602000000</v>
      </c>
      <c r="AY399" s="1" t="s">
        <v>125</v>
      </c>
      <c r="BA399" s="4">
        <v>133.97999999999999</v>
      </c>
      <c r="BB399" s="1">
        <v>398602000000000</v>
      </c>
      <c r="BC399" s="1" t="s">
        <v>125</v>
      </c>
      <c r="BE399" s="4">
        <v>143.97999999999999</v>
      </c>
      <c r="BF399" s="1">
        <v>3.98602E+17</v>
      </c>
      <c r="BG399" s="1" t="s">
        <v>125</v>
      </c>
    </row>
    <row r="400" spans="1:59" x14ac:dyDescent="0.55000000000000004">
      <c r="A400" s="20">
        <v>3.99</v>
      </c>
      <c r="B400" s="1">
        <v>399</v>
      </c>
      <c r="C400" s="1" t="s">
        <v>131</v>
      </c>
      <c r="E400" s="4">
        <v>13.99</v>
      </c>
      <c r="F400" s="21">
        <v>24.540999999999901</v>
      </c>
      <c r="G400" s="1" t="s">
        <v>129</v>
      </c>
      <c r="I400" s="20">
        <v>23.99</v>
      </c>
      <c r="J400" s="1">
        <v>24.540999999999901</v>
      </c>
      <c r="K400" s="1" t="s">
        <v>134</v>
      </c>
      <c r="M400" s="20">
        <v>33.99</v>
      </c>
      <c r="N400" s="1">
        <v>10.177</v>
      </c>
      <c r="O400" s="1" t="s">
        <v>135</v>
      </c>
      <c r="Q400" s="20">
        <v>43.99</v>
      </c>
      <c r="R400" s="1">
        <v>3.3940000000000001</v>
      </c>
      <c r="S400" s="1" t="s">
        <v>137</v>
      </c>
      <c r="U400" s="20">
        <v>53.99</v>
      </c>
      <c r="V400" s="1">
        <v>16.1769999999999</v>
      </c>
      <c r="W400" s="1" t="s">
        <v>137</v>
      </c>
      <c r="Y400" s="20">
        <v>63.99</v>
      </c>
      <c r="Z400" s="1">
        <v>163.66499999999999</v>
      </c>
      <c r="AA400" s="1" t="s">
        <v>137</v>
      </c>
      <c r="AC400" s="20">
        <v>73.989999999999995</v>
      </c>
      <c r="AD400" s="1">
        <v>4.5909999999999602</v>
      </c>
      <c r="AE400" s="1" t="s">
        <v>125</v>
      </c>
      <c r="AG400" s="20">
        <v>83.99</v>
      </c>
      <c r="AH400" s="1">
        <v>45.909999999999897</v>
      </c>
      <c r="AI400" s="1" t="s">
        <v>125</v>
      </c>
      <c r="AK400" s="20">
        <v>93.99</v>
      </c>
      <c r="AL400" s="1">
        <v>459.10000000000201</v>
      </c>
      <c r="AM400" s="1" t="s">
        <v>125</v>
      </c>
      <c r="AO400" s="4">
        <v>103.99</v>
      </c>
      <c r="AP400" s="1">
        <v>399601</v>
      </c>
      <c r="AQ400" s="1" t="s">
        <v>125</v>
      </c>
      <c r="AS400" s="4">
        <v>113.99</v>
      </c>
      <c r="AT400" s="1">
        <v>399601000</v>
      </c>
      <c r="AU400" s="1" t="s">
        <v>125</v>
      </c>
      <c r="AW400" s="4">
        <v>123.99</v>
      </c>
      <c r="AX400" s="1">
        <v>399601000000</v>
      </c>
      <c r="AY400" s="1" t="s">
        <v>125</v>
      </c>
      <c r="BA400" s="4">
        <v>133.99</v>
      </c>
      <c r="BB400" s="1">
        <v>399601000000000</v>
      </c>
      <c r="BC400" s="1" t="s">
        <v>125</v>
      </c>
      <c r="BE400" s="4">
        <v>143.99</v>
      </c>
      <c r="BF400" s="1">
        <v>3.99601E+17</v>
      </c>
      <c r="BG400" s="1" t="s">
        <v>125</v>
      </c>
    </row>
    <row r="401" spans="1:59" x14ac:dyDescent="0.55000000000000004">
      <c r="A401" s="20">
        <v>4</v>
      </c>
      <c r="B401" s="1">
        <v>400</v>
      </c>
      <c r="C401" s="1" t="s">
        <v>131</v>
      </c>
      <c r="E401" s="4">
        <v>14</v>
      </c>
      <c r="F401" s="21">
        <v>24.599999999999898</v>
      </c>
      <c r="G401" s="1" t="s">
        <v>129</v>
      </c>
      <c r="I401" s="20">
        <v>24</v>
      </c>
      <c r="J401" s="1">
        <v>24.599999999999898</v>
      </c>
      <c r="K401" s="1" t="s">
        <v>134</v>
      </c>
      <c r="M401" s="20">
        <v>34</v>
      </c>
      <c r="N401" s="1">
        <v>10.199999999999999</v>
      </c>
      <c r="O401" s="1" t="s">
        <v>135</v>
      </c>
      <c r="Q401" s="20">
        <v>44</v>
      </c>
      <c r="R401" s="1">
        <v>3.4</v>
      </c>
      <c r="S401" s="1" t="s">
        <v>137</v>
      </c>
      <c r="U401" s="20">
        <v>54</v>
      </c>
      <c r="V401" s="1">
        <v>16.1999999999999</v>
      </c>
      <c r="W401" s="1" t="s">
        <v>137</v>
      </c>
      <c r="Y401" s="20">
        <v>64</v>
      </c>
      <c r="Z401" s="1">
        <v>164</v>
      </c>
      <c r="AA401" s="1" t="s">
        <v>137</v>
      </c>
      <c r="AC401" s="20">
        <v>74</v>
      </c>
      <c r="AD401" s="1">
        <v>4.5999999999999597</v>
      </c>
      <c r="AE401" s="1" t="s">
        <v>125</v>
      </c>
      <c r="AG401" s="20">
        <v>84</v>
      </c>
      <c r="AH401" s="1">
        <v>45.999999999999901</v>
      </c>
      <c r="AI401" s="1" t="s">
        <v>125</v>
      </c>
      <c r="AK401" s="20">
        <v>94</v>
      </c>
      <c r="AL401" s="1">
        <v>460.00000000000199</v>
      </c>
      <c r="AM401" s="1" t="s">
        <v>125</v>
      </c>
      <c r="AO401" s="4">
        <v>104</v>
      </c>
      <c r="AP401" s="1">
        <v>400600</v>
      </c>
      <c r="AQ401" s="1" t="s">
        <v>125</v>
      </c>
      <c r="AS401" s="4">
        <v>114</v>
      </c>
      <c r="AT401" s="1">
        <v>400600000</v>
      </c>
      <c r="AU401" s="1" t="s">
        <v>125</v>
      </c>
      <c r="AW401" s="4">
        <v>124</v>
      </c>
      <c r="AX401" s="1">
        <v>400600000000</v>
      </c>
      <c r="AY401" s="1" t="s">
        <v>125</v>
      </c>
      <c r="BA401" s="4">
        <v>134</v>
      </c>
      <c r="BB401" s="1">
        <v>400600000000000</v>
      </c>
      <c r="BC401" s="1" t="s">
        <v>125</v>
      </c>
      <c r="BE401" s="4">
        <v>144</v>
      </c>
      <c r="BF401" s="1">
        <v>4.006E+17</v>
      </c>
      <c r="BG401" s="1" t="s">
        <v>125</v>
      </c>
    </row>
    <row r="402" spans="1:59" x14ac:dyDescent="0.55000000000000004">
      <c r="A402" s="20">
        <v>4.01</v>
      </c>
      <c r="B402" s="1">
        <v>401</v>
      </c>
      <c r="C402" s="1" t="s">
        <v>131</v>
      </c>
      <c r="E402" s="4">
        <v>14.01</v>
      </c>
      <c r="F402" s="21">
        <v>24.658999999999899</v>
      </c>
      <c r="G402" s="1" t="s">
        <v>129</v>
      </c>
      <c r="I402" s="20">
        <v>24.01</v>
      </c>
      <c r="J402" s="1">
        <v>24.658999999999899</v>
      </c>
      <c r="K402" s="1" t="s">
        <v>134</v>
      </c>
      <c r="M402" s="20">
        <v>34.01</v>
      </c>
      <c r="N402" s="1">
        <v>10.223000000000001</v>
      </c>
      <c r="O402" s="1" t="s">
        <v>135</v>
      </c>
      <c r="Q402" s="20">
        <v>44.01</v>
      </c>
      <c r="R402" s="1">
        <v>3.4060000000000001</v>
      </c>
      <c r="S402" s="1" t="s">
        <v>137</v>
      </c>
      <c r="U402" s="20">
        <v>54.01</v>
      </c>
      <c r="V402" s="1">
        <v>16.2229999999999</v>
      </c>
      <c r="W402" s="1" t="s">
        <v>137</v>
      </c>
      <c r="Y402" s="20">
        <v>64.010000000000005</v>
      </c>
      <c r="Z402" s="1">
        <v>164.33500000000001</v>
      </c>
      <c r="AA402" s="1" t="s">
        <v>137</v>
      </c>
      <c r="AC402" s="20">
        <v>74.010000000000005</v>
      </c>
      <c r="AD402" s="1">
        <v>4.60899999999996</v>
      </c>
      <c r="AE402" s="1" t="s">
        <v>125</v>
      </c>
      <c r="AG402" s="20">
        <v>84.01</v>
      </c>
      <c r="AH402" s="1">
        <v>46.089999999999897</v>
      </c>
      <c r="AI402" s="1" t="s">
        <v>125</v>
      </c>
      <c r="AK402" s="20">
        <v>94.01</v>
      </c>
      <c r="AL402" s="1">
        <v>460.90000000000202</v>
      </c>
      <c r="AM402" s="1" t="s">
        <v>125</v>
      </c>
      <c r="AO402" s="4">
        <v>104.01</v>
      </c>
      <c r="AP402" s="1">
        <v>401599</v>
      </c>
      <c r="AQ402" s="1" t="s">
        <v>125</v>
      </c>
      <c r="AS402" s="4">
        <v>114.01</v>
      </c>
      <c r="AT402" s="1">
        <v>401599000</v>
      </c>
      <c r="AU402" s="1" t="s">
        <v>125</v>
      </c>
      <c r="AW402" s="4">
        <v>124.01</v>
      </c>
      <c r="AX402" s="1">
        <v>401599000000</v>
      </c>
      <c r="AY402" s="1" t="s">
        <v>125</v>
      </c>
      <c r="BA402" s="4">
        <v>134.01</v>
      </c>
      <c r="BB402" s="1">
        <v>401599000000000</v>
      </c>
      <c r="BC402" s="1" t="s">
        <v>125</v>
      </c>
      <c r="BE402" s="4">
        <v>144.01</v>
      </c>
      <c r="BF402" s="1">
        <v>4.01599E+17</v>
      </c>
      <c r="BG402" s="1" t="s">
        <v>125</v>
      </c>
    </row>
    <row r="403" spans="1:59" x14ac:dyDescent="0.55000000000000004">
      <c r="A403" s="20">
        <v>4.0199999999999996</v>
      </c>
      <c r="B403" s="1">
        <v>402</v>
      </c>
      <c r="C403" s="1" t="s">
        <v>131</v>
      </c>
      <c r="E403" s="4">
        <v>14.02</v>
      </c>
      <c r="F403" s="21">
        <v>24.7179999999999</v>
      </c>
      <c r="G403" s="1" t="s">
        <v>129</v>
      </c>
      <c r="I403" s="20">
        <v>24.02</v>
      </c>
      <c r="J403" s="1">
        <v>24.7179999999999</v>
      </c>
      <c r="K403" s="1" t="s">
        <v>134</v>
      </c>
      <c r="M403" s="20">
        <v>34.020000000000003</v>
      </c>
      <c r="N403" s="1">
        <v>10.246</v>
      </c>
      <c r="O403" s="1" t="s">
        <v>135</v>
      </c>
      <c r="Q403" s="20">
        <v>44.02</v>
      </c>
      <c r="R403" s="1">
        <v>3.4119999999999999</v>
      </c>
      <c r="S403" s="1" t="s">
        <v>137</v>
      </c>
      <c r="U403" s="20">
        <v>54.02</v>
      </c>
      <c r="V403" s="1">
        <v>16.245999999999899</v>
      </c>
      <c r="W403" s="1" t="s">
        <v>137</v>
      </c>
      <c r="Y403" s="20">
        <v>64.02</v>
      </c>
      <c r="Z403" s="1">
        <v>164.67</v>
      </c>
      <c r="AA403" s="1" t="s">
        <v>137</v>
      </c>
      <c r="AC403" s="20">
        <v>74.02</v>
      </c>
      <c r="AD403" s="1">
        <v>4.6179999999999604</v>
      </c>
      <c r="AE403" s="1" t="s">
        <v>125</v>
      </c>
      <c r="AG403" s="20">
        <v>84.02</v>
      </c>
      <c r="AH403" s="1">
        <v>46.1799999999999</v>
      </c>
      <c r="AI403" s="1" t="s">
        <v>125</v>
      </c>
      <c r="AK403" s="20">
        <v>94.02</v>
      </c>
      <c r="AL403" s="1">
        <v>461.800000000002</v>
      </c>
      <c r="AM403" s="1" t="s">
        <v>125</v>
      </c>
      <c r="AO403" s="4">
        <v>104.02</v>
      </c>
      <c r="AP403" s="1">
        <v>402598</v>
      </c>
      <c r="AQ403" s="1" t="s">
        <v>125</v>
      </c>
      <c r="AS403" s="4">
        <v>114.02</v>
      </c>
      <c r="AT403" s="1">
        <v>402598000</v>
      </c>
      <c r="AU403" s="1" t="s">
        <v>125</v>
      </c>
      <c r="AW403" s="4">
        <v>124.02</v>
      </c>
      <c r="AX403" s="1">
        <v>402598000000</v>
      </c>
      <c r="AY403" s="1" t="s">
        <v>125</v>
      </c>
      <c r="BA403" s="4">
        <v>134.02000000000001</v>
      </c>
      <c r="BB403" s="1">
        <v>402598000000000</v>
      </c>
      <c r="BC403" s="1" t="s">
        <v>125</v>
      </c>
      <c r="BE403" s="4">
        <v>144.02000000000001</v>
      </c>
      <c r="BF403" s="1">
        <v>4.02598E+17</v>
      </c>
      <c r="BG403" s="1" t="s">
        <v>125</v>
      </c>
    </row>
    <row r="404" spans="1:59" x14ac:dyDescent="0.55000000000000004">
      <c r="A404" s="20">
        <v>4.03</v>
      </c>
      <c r="B404" s="1">
        <v>403</v>
      </c>
      <c r="C404" s="1" t="s">
        <v>131</v>
      </c>
      <c r="E404" s="4">
        <v>14.03</v>
      </c>
      <c r="F404" s="21">
        <v>24.776999999999902</v>
      </c>
      <c r="G404" s="1" t="s">
        <v>129</v>
      </c>
      <c r="I404" s="20">
        <v>24.03</v>
      </c>
      <c r="J404" s="1">
        <v>24.776999999999902</v>
      </c>
      <c r="K404" s="1" t="s">
        <v>134</v>
      </c>
      <c r="M404" s="20">
        <v>34.03</v>
      </c>
      <c r="N404" s="1">
        <v>10.269</v>
      </c>
      <c r="O404" s="1" t="s">
        <v>135</v>
      </c>
      <c r="Q404" s="20">
        <v>44.03</v>
      </c>
      <c r="R404" s="1">
        <v>3.4180000000000001</v>
      </c>
      <c r="S404" s="1" t="s">
        <v>137</v>
      </c>
      <c r="U404" s="20">
        <v>54.03</v>
      </c>
      <c r="V404" s="1">
        <v>16.268999999999899</v>
      </c>
      <c r="W404" s="1" t="s">
        <v>137</v>
      </c>
      <c r="Y404" s="20">
        <v>64.03</v>
      </c>
      <c r="Z404" s="1">
        <v>165.005</v>
      </c>
      <c r="AA404" s="1" t="s">
        <v>137</v>
      </c>
      <c r="AC404" s="20">
        <v>74.03</v>
      </c>
      <c r="AD404" s="1">
        <v>4.6269999999999598</v>
      </c>
      <c r="AE404" s="1" t="s">
        <v>125</v>
      </c>
      <c r="AG404" s="20">
        <v>84.03</v>
      </c>
      <c r="AH404" s="1">
        <v>46.269999999999897</v>
      </c>
      <c r="AI404" s="1" t="s">
        <v>125</v>
      </c>
      <c r="AK404" s="20">
        <v>94.03</v>
      </c>
      <c r="AL404" s="1">
        <v>462.70000000000198</v>
      </c>
      <c r="AM404" s="1" t="s">
        <v>125</v>
      </c>
      <c r="AO404" s="4">
        <v>104.03</v>
      </c>
      <c r="AP404" s="1">
        <v>403597</v>
      </c>
      <c r="AQ404" s="1" t="s">
        <v>125</v>
      </c>
      <c r="AS404" s="4">
        <v>114.03</v>
      </c>
      <c r="AT404" s="1">
        <v>403597000</v>
      </c>
      <c r="AU404" s="1" t="s">
        <v>125</v>
      </c>
      <c r="AW404" s="4">
        <v>124.03</v>
      </c>
      <c r="AX404" s="1">
        <v>403597000000</v>
      </c>
      <c r="AY404" s="1" t="s">
        <v>125</v>
      </c>
      <c r="BA404" s="4">
        <v>134.03</v>
      </c>
      <c r="BB404" s="1">
        <v>403597000000000</v>
      </c>
      <c r="BC404" s="1" t="s">
        <v>125</v>
      </c>
      <c r="BE404" s="4">
        <v>144.03</v>
      </c>
      <c r="BF404" s="1">
        <v>4.03597E+17</v>
      </c>
      <c r="BG404" s="1" t="s">
        <v>125</v>
      </c>
    </row>
    <row r="405" spans="1:59" x14ac:dyDescent="0.55000000000000004">
      <c r="A405" s="20">
        <v>4.04</v>
      </c>
      <c r="B405" s="1">
        <v>404</v>
      </c>
      <c r="C405" s="1" t="s">
        <v>131</v>
      </c>
      <c r="E405" s="4">
        <v>14.04</v>
      </c>
      <c r="F405" s="21">
        <v>24.835999999999899</v>
      </c>
      <c r="G405" s="1" t="s">
        <v>129</v>
      </c>
      <c r="I405" s="20">
        <v>24.04</v>
      </c>
      <c r="J405" s="1">
        <v>24.835999999999899</v>
      </c>
      <c r="K405" s="1" t="s">
        <v>134</v>
      </c>
      <c r="M405" s="20">
        <v>34.04</v>
      </c>
      <c r="N405" s="1">
        <v>10.292</v>
      </c>
      <c r="O405" s="1" t="s">
        <v>135</v>
      </c>
      <c r="Q405" s="20">
        <v>44.04</v>
      </c>
      <c r="R405" s="1">
        <v>3.4239999999999999</v>
      </c>
      <c r="S405" s="1" t="s">
        <v>137</v>
      </c>
      <c r="U405" s="20">
        <v>54.04</v>
      </c>
      <c r="V405" s="1">
        <v>16.291999999999899</v>
      </c>
      <c r="W405" s="1" t="s">
        <v>137</v>
      </c>
      <c r="Y405" s="20">
        <v>64.040000000000006</v>
      </c>
      <c r="Z405" s="1">
        <v>165.34</v>
      </c>
      <c r="AA405" s="1" t="s">
        <v>137</v>
      </c>
      <c r="AC405" s="20">
        <v>74.040000000000006</v>
      </c>
      <c r="AD405" s="1">
        <v>4.6359999999999602</v>
      </c>
      <c r="AE405" s="1" t="s">
        <v>125</v>
      </c>
      <c r="AG405" s="20">
        <v>84.04</v>
      </c>
      <c r="AH405" s="1">
        <v>46.3599999999999</v>
      </c>
      <c r="AI405" s="1" t="s">
        <v>125</v>
      </c>
      <c r="AK405" s="20">
        <v>94.04</v>
      </c>
      <c r="AL405" s="1">
        <v>463.60000000000201</v>
      </c>
      <c r="AM405" s="1" t="s">
        <v>125</v>
      </c>
      <c r="AO405" s="4">
        <v>104.04</v>
      </c>
      <c r="AP405" s="1">
        <v>404596</v>
      </c>
      <c r="AQ405" s="1" t="s">
        <v>125</v>
      </c>
      <c r="AS405" s="4">
        <v>114.04</v>
      </c>
      <c r="AT405" s="1">
        <v>404596000</v>
      </c>
      <c r="AU405" s="1" t="s">
        <v>125</v>
      </c>
      <c r="AW405" s="4">
        <v>124.04</v>
      </c>
      <c r="AX405" s="1">
        <v>404596000000</v>
      </c>
      <c r="AY405" s="1" t="s">
        <v>125</v>
      </c>
      <c r="BA405" s="4">
        <v>134.04</v>
      </c>
      <c r="BB405" s="1">
        <v>404596000000000</v>
      </c>
      <c r="BC405" s="1" t="s">
        <v>125</v>
      </c>
      <c r="BE405" s="4">
        <v>144.04</v>
      </c>
      <c r="BF405" s="1">
        <v>4.04596E+17</v>
      </c>
      <c r="BG405" s="1" t="s">
        <v>125</v>
      </c>
    </row>
    <row r="406" spans="1:59" x14ac:dyDescent="0.55000000000000004">
      <c r="A406" s="20">
        <v>4.05</v>
      </c>
      <c r="B406" s="1">
        <v>405</v>
      </c>
      <c r="C406" s="1" t="s">
        <v>131</v>
      </c>
      <c r="E406" s="4">
        <v>14.05</v>
      </c>
      <c r="F406" s="21">
        <v>24.8949999999999</v>
      </c>
      <c r="G406" s="1" t="s">
        <v>129</v>
      </c>
      <c r="I406" s="20">
        <v>24.05</v>
      </c>
      <c r="J406" s="1">
        <v>24.8949999999999</v>
      </c>
      <c r="K406" s="1" t="s">
        <v>134</v>
      </c>
      <c r="M406" s="20">
        <v>34.049999999999997</v>
      </c>
      <c r="N406" s="1">
        <v>10.315</v>
      </c>
      <c r="O406" s="1" t="s">
        <v>135</v>
      </c>
      <c r="Q406" s="20">
        <v>44.05</v>
      </c>
      <c r="R406" s="1">
        <v>3.43</v>
      </c>
      <c r="S406" s="1" t="s">
        <v>137</v>
      </c>
      <c r="U406" s="20">
        <v>54.05</v>
      </c>
      <c r="V406" s="1">
        <v>16.314999999999898</v>
      </c>
      <c r="W406" s="1" t="s">
        <v>137</v>
      </c>
      <c r="Y406" s="20">
        <v>64.05</v>
      </c>
      <c r="Z406" s="1">
        <v>165.67500000000001</v>
      </c>
      <c r="AA406" s="1" t="s">
        <v>137</v>
      </c>
      <c r="AC406" s="20">
        <v>74.05</v>
      </c>
      <c r="AD406" s="1">
        <v>4.6449999999999596</v>
      </c>
      <c r="AE406" s="1" t="s">
        <v>125</v>
      </c>
      <c r="AG406" s="20">
        <v>84.05</v>
      </c>
      <c r="AH406" s="1">
        <v>46.449999999999903</v>
      </c>
      <c r="AI406" s="1" t="s">
        <v>125</v>
      </c>
      <c r="AK406" s="20">
        <v>94.05</v>
      </c>
      <c r="AL406" s="1">
        <v>464.50000000000199</v>
      </c>
      <c r="AM406" s="1" t="s">
        <v>125</v>
      </c>
      <c r="AO406" s="4">
        <v>104.05</v>
      </c>
      <c r="AP406" s="1">
        <v>405595</v>
      </c>
      <c r="AQ406" s="1" t="s">
        <v>125</v>
      </c>
      <c r="AS406" s="4">
        <v>114.05</v>
      </c>
      <c r="AT406" s="1">
        <v>405595000</v>
      </c>
      <c r="AU406" s="1" t="s">
        <v>125</v>
      </c>
      <c r="AW406" s="4">
        <v>124.05</v>
      </c>
      <c r="AX406" s="1">
        <v>405595000000</v>
      </c>
      <c r="AY406" s="1" t="s">
        <v>125</v>
      </c>
      <c r="BA406" s="4">
        <v>134.05000000000001</v>
      </c>
      <c r="BB406" s="1">
        <v>405595000000000</v>
      </c>
      <c r="BC406" s="1" t="s">
        <v>125</v>
      </c>
      <c r="BE406" s="4">
        <v>144.05000000000001</v>
      </c>
      <c r="BF406" s="1">
        <v>4.05595E+17</v>
      </c>
      <c r="BG406" s="1" t="s">
        <v>125</v>
      </c>
    </row>
    <row r="407" spans="1:59" x14ac:dyDescent="0.55000000000000004">
      <c r="A407" s="20">
        <v>4.0599999999999996</v>
      </c>
      <c r="B407" s="1">
        <v>406</v>
      </c>
      <c r="C407" s="1" t="s">
        <v>131</v>
      </c>
      <c r="E407" s="4">
        <v>14.06</v>
      </c>
      <c r="F407" s="21">
        <v>24.953999999999901</v>
      </c>
      <c r="G407" s="1" t="s">
        <v>129</v>
      </c>
      <c r="I407" s="20">
        <v>24.06</v>
      </c>
      <c r="J407" s="1">
        <v>24.953999999999901</v>
      </c>
      <c r="K407" s="1" t="s">
        <v>134</v>
      </c>
      <c r="M407" s="20">
        <v>34.06</v>
      </c>
      <c r="N407" s="1">
        <v>10.337999999999999</v>
      </c>
      <c r="O407" s="1" t="s">
        <v>135</v>
      </c>
      <c r="Q407" s="20">
        <v>44.06</v>
      </c>
      <c r="R407" s="1">
        <v>3.4359999999999999</v>
      </c>
      <c r="S407" s="1" t="s">
        <v>137</v>
      </c>
      <c r="U407" s="20">
        <v>54.06</v>
      </c>
      <c r="V407" s="1">
        <v>16.337999999999901</v>
      </c>
      <c r="W407" s="1" t="s">
        <v>137</v>
      </c>
      <c r="Y407" s="20">
        <v>64.06</v>
      </c>
      <c r="Z407" s="1">
        <v>166.01</v>
      </c>
      <c r="AA407" s="1" t="s">
        <v>137</v>
      </c>
      <c r="AC407" s="20">
        <v>74.06</v>
      </c>
      <c r="AD407" s="1">
        <v>4.6539999999999599</v>
      </c>
      <c r="AE407" s="1" t="s">
        <v>125</v>
      </c>
      <c r="AG407" s="20">
        <v>84.06</v>
      </c>
      <c r="AH407" s="1">
        <v>46.5399999999999</v>
      </c>
      <c r="AI407" s="1" t="s">
        <v>125</v>
      </c>
      <c r="AK407" s="20">
        <v>94.06</v>
      </c>
      <c r="AL407" s="1">
        <v>465.40000000000202</v>
      </c>
      <c r="AM407" s="1" t="s">
        <v>125</v>
      </c>
      <c r="AO407" s="4">
        <v>104.06</v>
      </c>
      <c r="AP407" s="1">
        <v>406594</v>
      </c>
      <c r="AQ407" s="1" t="s">
        <v>125</v>
      </c>
      <c r="AS407" s="4">
        <v>114.06</v>
      </c>
      <c r="AT407" s="1">
        <v>406594000</v>
      </c>
      <c r="AU407" s="1" t="s">
        <v>125</v>
      </c>
      <c r="AW407" s="4">
        <v>124.06</v>
      </c>
      <c r="AX407" s="1">
        <v>406594000000</v>
      </c>
      <c r="AY407" s="1" t="s">
        <v>125</v>
      </c>
      <c r="BA407" s="4">
        <v>134.06</v>
      </c>
      <c r="BB407" s="1">
        <v>406594000000000</v>
      </c>
      <c r="BC407" s="1" t="s">
        <v>125</v>
      </c>
      <c r="BE407" s="4">
        <v>144.06</v>
      </c>
      <c r="BF407" s="1">
        <v>4.06594E+17</v>
      </c>
      <c r="BG407" s="1" t="s">
        <v>125</v>
      </c>
    </row>
    <row r="408" spans="1:59" x14ac:dyDescent="0.55000000000000004">
      <c r="A408" s="20">
        <v>4.07</v>
      </c>
      <c r="B408" s="1">
        <v>407</v>
      </c>
      <c r="C408" s="1" t="s">
        <v>131</v>
      </c>
      <c r="E408" s="4">
        <v>14.07</v>
      </c>
      <c r="F408" s="21">
        <v>25.012999999999799</v>
      </c>
      <c r="G408" s="1" t="s">
        <v>129</v>
      </c>
      <c r="I408" s="20">
        <v>24.07</v>
      </c>
      <c r="J408" s="1">
        <v>25.012999999999799</v>
      </c>
      <c r="K408" s="1" t="s">
        <v>134</v>
      </c>
      <c r="M408" s="20">
        <v>34.07</v>
      </c>
      <c r="N408" s="1">
        <v>10.361000000000001</v>
      </c>
      <c r="O408" s="1" t="s">
        <v>135</v>
      </c>
      <c r="Q408" s="20">
        <v>44.07</v>
      </c>
      <c r="R408" s="1">
        <v>3.4420000000000002</v>
      </c>
      <c r="S408" s="1" t="s">
        <v>137</v>
      </c>
      <c r="U408" s="20">
        <v>54.07</v>
      </c>
      <c r="V408" s="1">
        <v>16.360999999999901</v>
      </c>
      <c r="W408" s="1" t="s">
        <v>137</v>
      </c>
      <c r="Y408" s="20">
        <v>64.069999999999993</v>
      </c>
      <c r="Z408" s="1">
        <v>166.345</v>
      </c>
      <c r="AA408" s="1" t="s">
        <v>137</v>
      </c>
      <c r="AC408" s="20">
        <v>74.069999999999993</v>
      </c>
      <c r="AD408" s="1">
        <v>4.6629999999999603</v>
      </c>
      <c r="AE408" s="1" t="s">
        <v>125</v>
      </c>
      <c r="AG408" s="20">
        <v>84.07</v>
      </c>
      <c r="AH408" s="1">
        <v>46.629999999999903</v>
      </c>
      <c r="AI408" s="1" t="s">
        <v>125</v>
      </c>
      <c r="AK408" s="20">
        <v>94.07</v>
      </c>
      <c r="AL408" s="1">
        <v>466.300000000002</v>
      </c>
      <c r="AM408" s="1" t="s">
        <v>125</v>
      </c>
      <c r="AO408" s="4">
        <v>104.07</v>
      </c>
      <c r="AP408" s="1">
        <v>407593</v>
      </c>
      <c r="AQ408" s="1" t="s">
        <v>125</v>
      </c>
      <c r="AS408" s="4">
        <v>114.07</v>
      </c>
      <c r="AT408" s="1">
        <v>407593000</v>
      </c>
      <c r="AU408" s="1" t="s">
        <v>125</v>
      </c>
      <c r="AW408" s="4">
        <v>124.07</v>
      </c>
      <c r="AX408" s="1">
        <v>407593000000</v>
      </c>
      <c r="AY408" s="1" t="s">
        <v>125</v>
      </c>
      <c r="BA408" s="4">
        <v>134.07</v>
      </c>
      <c r="BB408" s="1">
        <v>407593000000000</v>
      </c>
      <c r="BC408" s="1" t="s">
        <v>125</v>
      </c>
      <c r="BE408" s="4">
        <v>144.07</v>
      </c>
      <c r="BF408" s="1">
        <v>4.07593E+17</v>
      </c>
      <c r="BG408" s="1" t="s">
        <v>125</v>
      </c>
    </row>
    <row r="409" spans="1:59" x14ac:dyDescent="0.55000000000000004">
      <c r="A409" s="20">
        <v>4.08</v>
      </c>
      <c r="B409" s="1">
        <v>408</v>
      </c>
      <c r="C409" s="1" t="s">
        <v>131</v>
      </c>
      <c r="E409" s="4">
        <v>14.08</v>
      </c>
      <c r="F409" s="21">
        <v>25.0719999999998</v>
      </c>
      <c r="G409" s="1" t="s">
        <v>129</v>
      </c>
      <c r="I409" s="20">
        <v>24.08</v>
      </c>
      <c r="J409" s="1">
        <v>25.0719999999998</v>
      </c>
      <c r="K409" s="1" t="s">
        <v>134</v>
      </c>
      <c r="M409" s="20">
        <v>34.08</v>
      </c>
      <c r="N409" s="1">
        <v>10.384</v>
      </c>
      <c r="O409" s="1" t="s">
        <v>135</v>
      </c>
      <c r="Q409" s="20">
        <v>44.08</v>
      </c>
      <c r="R409" s="1">
        <v>3.448</v>
      </c>
      <c r="S409" s="1" t="s">
        <v>137</v>
      </c>
      <c r="U409" s="20">
        <v>54.08</v>
      </c>
      <c r="V409" s="1">
        <v>16.383999999999901</v>
      </c>
      <c r="W409" s="1" t="s">
        <v>137</v>
      </c>
      <c r="Y409" s="20">
        <v>64.08</v>
      </c>
      <c r="Z409" s="1">
        <v>166.68</v>
      </c>
      <c r="AA409" s="1" t="s">
        <v>137</v>
      </c>
      <c r="AC409" s="20">
        <v>74.08</v>
      </c>
      <c r="AD409" s="1">
        <v>4.6719999999999597</v>
      </c>
      <c r="AE409" s="1" t="s">
        <v>125</v>
      </c>
      <c r="AG409" s="20">
        <v>84.08</v>
      </c>
      <c r="AH409" s="1">
        <v>46.719999999999899</v>
      </c>
      <c r="AI409" s="1" t="s">
        <v>125</v>
      </c>
      <c r="AK409" s="20">
        <v>94.08</v>
      </c>
      <c r="AL409" s="1">
        <v>467.20000000000198</v>
      </c>
      <c r="AM409" s="1" t="s">
        <v>125</v>
      </c>
      <c r="AO409" s="4">
        <v>104.08</v>
      </c>
      <c r="AP409" s="1">
        <v>408592</v>
      </c>
      <c r="AQ409" s="1" t="s">
        <v>125</v>
      </c>
      <c r="AS409" s="4">
        <v>114.08</v>
      </c>
      <c r="AT409" s="1">
        <v>408592000</v>
      </c>
      <c r="AU409" s="1" t="s">
        <v>125</v>
      </c>
      <c r="AW409" s="4">
        <v>124.08</v>
      </c>
      <c r="AX409" s="1">
        <v>408592000000</v>
      </c>
      <c r="AY409" s="1" t="s">
        <v>125</v>
      </c>
      <c r="BA409" s="4">
        <v>134.08000000000001</v>
      </c>
      <c r="BB409" s="1">
        <v>408592000000000</v>
      </c>
      <c r="BC409" s="1" t="s">
        <v>125</v>
      </c>
      <c r="BE409" s="4">
        <v>144.08000000000001</v>
      </c>
      <c r="BF409" s="1">
        <v>4.08592E+17</v>
      </c>
      <c r="BG409" s="1" t="s">
        <v>125</v>
      </c>
    </row>
    <row r="410" spans="1:59" x14ac:dyDescent="0.55000000000000004">
      <c r="A410" s="20">
        <v>4.09</v>
      </c>
      <c r="B410" s="1">
        <v>409</v>
      </c>
      <c r="C410" s="1" t="s">
        <v>131</v>
      </c>
      <c r="E410" s="4">
        <v>14.09</v>
      </c>
      <c r="F410" s="21">
        <v>25.130999999999801</v>
      </c>
      <c r="G410" s="1" t="s">
        <v>129</v>
      </c>
      <c r="I410" s="20">
        <v>24.09</v>
      </c>
      <c r="J410" s="1">
        <v>25.130999999999801</v>
      </c>
      <c r="K410" s="1" t="s">
        <v>134</v>
      </c>
      <c r="M410" s="20">
        <v>34.090000000000003</v>
      </c>
      <c r="N410" s="1">
        <v>10.407</v>
      </c>
      <c r="O410" s="1" t="s">
        <v>135</v>
      </c>
      <c r="Q410" s="20">
        <v>44.09</v>
      </c>
      <c r="R410" s="1">
        <v>3.4540000000000002</v>
      </c>
      <c r="S410" s="1" t="s">
        <v>137</v>
      </c>
      <c r="U410" s="20">
        <v>54.09</v>
      </c>
      <c r="V410" s="1">
        <v>16.406999999999901</v>
      </c>
      <c r="W410" s="1" t="s">
        <v>137</v>
      </c>
      <c r="Y410" s="20">
        <v>64.09</v>
      </c>
      <c r="Z410" s="1">
        <v>167.01499999999999</v>
      </c>
      <c r="AA410" s="1" t="s">
        <v>137</v>
      </c>
      <c r="AC410" s="20">
        <v>74.09</v>
      </c>
      <c r="AD410" s="1">
        <v>4.6809999999999601</v>
      </c>
      <c r="AE410" s="1" t="s">
        <v>125</v>
      </c>
      <c r="AG410" s="20">
        <v>84.09</v>
      </c>
      <c r="AH410" s="1">
        <v>46.809999999999903</v>
      </c>
      <c r="AI410" s="1" t="s">
        <v>125</v>
      </c>
      <c r="AK410" s="20">
        <v>94.09</v>
      </c>
      <c r="AL410" s="1">
        <v>468.10000000000201</v>
      </c>
      <c r="AM410" s="1" t="s">
        <v>125</v>
      </c>
      <c r="AO410" s="4">
        <v>104.09</v>
      </c>
      <c r="AP410" s="1">
        <v>409591</v>
      </c>
      <c r="AQ410" s="1" t="s">
        <v>125</v>
      </c>
      <c r="AS410" s="4">
        <v>114.09</v>
      </c>
      <c r="AT410" s="1">
        <v>409591000</v>
      </c>
      <c r="AU410" s="1" t="s">
        <v>125</v>
      </c>
      <c r="AW410" s="4">
        <v>124.09</v>
      </c>
      <c r="AX410" s="1">
        <v>409591000000</v>
      </c>
      <c r="AY410" s="1" t="s">
        <v>125</v>
      </c>
      <c r="BA410" s="4">
        <v>134.09</v>
      </c>
      <c r="BB410" s="1">
        <v>409591000000000</v>
      </c>
      <c r="BC410" s="1" t="s">
        <v>125</v>
      </c>
      <c r="BE410" s="4">
        <v>144.09</v>
      </c>
      <c r="BF410" s="1">
        <v>4.09591E+17</v>
      </c>
      <c r="BG410" s="1" t="s">
        <v>125</v>
      </c>
    </row>
    <row r="411" spans="1:59" x14ac:dyDescent="0.55000000000000004">
      <c r="A411" s="20">
        <v>4.0999999999999996</v>
      </c>
      <c r="B411" s="1">
        <v>410</v>
      </c>
      <c r="C411" s="1" t="s">
        <v>131</v>
      </c>
      <c r="E411" s="4">
        <v>14.1</v>
      </c>
      <c r="F411" s="21">
        <v>25.189999999999799</v>
      </c>
      <c r="G411" s="1" t="s">
        <v>129</v>
      </c>
      <c r="I411" s="20">
        <v>24.1</v>
      </c>
      <c r="J411" s="1">
        <v>25.189999999999799</v>
      </c>
      <c r="K411" s="1" t="s">
        <v>134</v>
      </c>
      <c r="M411" s="20">
        <v>34.1</v>
      </c>
      <c r="N411" s="1">
        <v>10.43</v>
      </c>
      <c r="O411" s="1" t="s">
        <v>135</v>
      </c>
      <c r="Q411" s="20">
        <v>44.1</v>
      </c>
      <c r="R411" s="1">
        <v>3.46</v>
      </c>
      <c r="S411" s="1" t="s">
        <v>137</v>
      </c>
      <c r="U411" s="20">
        <v>54.1</v>
      </c>
      <c r="V411" s="1">
        <v>16.4299999999999</v>
      </c>
      <c r="W411" s="1" t="s">
        <v>137</v>
      </c>
      <c r="Y411" s="20">
        <v>64.099999999999994</v>
      </c>
      <c r="Z411" s="1">
        <v>167.35</v>
      </c>
      <c r="AA411" s="1" t="s">
        <v>137</v>
      </c>
      <c r="AC411" s="20">
        <v>74.099999999999994</v>
      </c>
      <c r="AD411" s="1">
        <v>4.6899999999999604</v>
      </c>
      <c r="AE411" s="1" t="s">
        <v>125</v>
      </c>
      <c r="AG411" s="20">
        <v>84.1</v>
      </c>
      <c r="AH411" s="1">
        <v>46.899999999999899</v>
      </c>
      <c r="AI411" s="1" t="s">
        <v>125</v>
      </c>
      <c r="AK411" s="20">
        <v>94.1</v>
      </c>
      <c r="AL411" s="1">
        <v>469.00000000000199</v>
      </c>
      <c r="AM411" s="1" t="s">
        <v>125</v>
      </c>
      <c r="AO411" s="4">
        <v>104.1</v>
      </c>
      <c r="AP411" s="1">
        <v>410590</v>
      </c>
      <c r="AQ411" s="1" t="s">
        <v>125</v>
      </c>
      <c r="AS411" s="4">
        <v>114.1</v>
      </c>
      <c r="AT411" s="1">
        <v>410590000</v>
      </c>
      <c r="AU411" s="1" t="s">
        <v>125</v>
      </c>
      <c r="AW411" s="4">
        <v>124.1</v>
      </c>
      <c r="AX411" s="1">
        <v>410590000000</v>
      </c>
      <c r="AY411" s="1" t="s">
        <v>125</v>
      </c>
      <c r="BA411" s="4">
        <v>134.1</v>
      </c>
      <c r="BB411" s="1">
        <v>410590000000000</v>
      </c>
      <c r="BC411" s="1" t="s">
        <v>125</v>
      </c>
      <c r="BE411" s="4">
        <v>144.1</v>
      </c>
      <c r="BF411" s="1">
        <v>4.1059E+17</v>
      </c>
      <c r="BG411" s="1" t="s">
        <v>125</v>
      </c>
    </row>
    <row r="412" spans="1:59" x14ac:dyDescent="0.55000000000000004">
      <c r="A412" s="20">
        <v>4.1100000000000003</v>
      </c>
      <c r="B412" s="1">
        <v>411</v>
      </c>
      <c r="C412" s="1" t="s">
        <v>131</v>
      </c>
      <c r="E412" s="4">
        <v>14.11</v>
      </c>
      <c r="F412" s="21">
        <v>25.2489999999998</v>
      </c>
      <c r="G412" s="1" t="s">
        <v>129</v>
      </c>
      <c r="I412" s="20">
        <v>24.11</v>
      </c>
      <c r="J412" s="1">
        <v>25.2489999999998</v>
      </c>
      <c r="K412" s="1" t="s">
        <v>134</v>
      </c>
      <c r="M412" s="20">
        <v>34.11</v>
      </c>
      <c r="N412" s="1">
        <v>10.452999999999999</v>
      </c>
      <c r="O412" s="1" t="s">
        <v>135</v>
      </c>
      <c r="Q412" s="20">
        <v>44.11</v>
      </c>
      <c r="R412" s="1">
        <v>3.4660000000000002</v>
      </c>
      <c r="S412" s="1" t="s">
        <v>137</v>
      </c>
      <c r="U412" s="20">
        <v>54.11</v>
      </c>
      <c r="V412" s="1">
        <v>16.4529999999999</v>
      </c>
      <c r="W412" s="1" t="s">
        <v>137</v>
      </c>
      <c r="Y412" s="20">
        <v>64.11</v>
      </c>
      <c r="Z412" s="1">
        <v>167.685</v>
      </c>
      <c r="AA412" s="1" t="s">
        <v>137</v>
      </c>
      <c r="AC412" s="20">
        <v>74.11</v>
      </c>
      <c r="AD412" s="1">
        <v>4.6989999999999599</v>
      </c>
      <c r="AE412" s="1" t="s">
        <v>125</v>
      </c>
      <c r="AG412" s="20">
        <v>84.11</v>
      </c>
      <c r="AH412" s="1">
        <v>46.989999999999903</v>
      </c>
      <c r="AI412" s="1" t="s">
        <v>125</v>
      </c>
      <c r="AK412" s="20">
        <v>94.11</v>
      </c>
      <c r="AL412" s="1">
        <v>469.90000000000202</v>
      </c>
      <c r="AM412" s="1" t="s">
        <v>125</v>
      </c>
      <c r="AO412" s="4">
        <v>104.11</v>
      </c>
      <c r="AP412" s="1">
        <v>411589</v>
      </c>
      <c r="AQ412" s="1" t="s">
        <v>125</v>
      </c>
      <c r="AS412" s="4">
        <v>114.11</v>
      </c>
      <c r="AT412" s="1">
        <v>411589000</v>
      </c>
      <c r="AU412" s="1" t="s">
        <v>125</v>
      </c>
      <c r="AW412" s="4">
        <v>124.11</v>
      </c>
      <c r="AX412" s="1">
        <v>411589000000</v>
      </c>
      <c r="AY412" s="1" t="s">
        <v>125</v>
      </c>
      <c r="BA412" s="4">
        <v>134.11000000000001</v>
      </c>
      <c r="BB412" s="1">
        <v>411589000000000</v>
      </c>
      <c r="BC412" s="1" t="s">
        <v>125</v>
      </c>
      <c r="BE412" s="4">
        <v>144.11000000000001</v>
      </c>
      <c r="BF412" s="1">
        <v>4.11589E+17</v>
      </c>
      <c r="BG412" s="1" t="s">
        <v>125</v>
      </c>
    </row>
    <row r="413" spans="1:59" x14ac:dyDescent="0.55000000000000004">
      <c r="A413" s="20">
        <v>4.12</v>
      </c>
      <c r="B413" s="1">
        <v>412</v>
      </c>
      <c r="C413" s="1" t="s">
        <v>131</v>
      </c>
      <c r="E413" s="4">
        <v>14.12</v>
      </c>
      <c r="F413" s="21">
        <v>25.307999999999801</v>
      </c>
      <c r="G413" s="1" t="s">
        <v>129</v>
      </c>
      <c r="I413" s="20">
        <v>24.12</v>
      </c>
      <c r="J413" s="1">
        <v>25.307999999999801</v>
      </c>
      <c r="K413" s="1" t="s">
        <v>134</v>
      </c>
      <c r="M413" s="20">
        <v>34.119999999999997</v>
      </c>
      <c r="N413" s="1">
        <v>10.476000000000001</v>
      </c>
      <c r="O413" s="1" t="s">
        <v>135</v>
      </c>
      <c r="Q413" s="20">
        <v>44.12</v>
      </c>
      <c r="R413" s="1">
        <v>3.472</v>
      </c>
      <c r="S413" s="1" t="s">
        <v>137</v>
      </c>
      <c r="U413" s="20">
        <v>54.12</v>
      </c>
      <c r="V413" s="1">
        <v>16.4759999999999</v>
      </c>
      <c r="W413" s="1" t="s">
        <v>137</v>
      </c>
      <c r="Y413" s="20">
        <v>64.12</v>
      </c>
      <c r="Z413" s="1">
        <v>168.02</v>
      </c>
      <c r="AA413" s="1" t="s">
        <v>137</v>
      </c>
      <c r="AC413" s="20">
        <v>74.12</v>
      </c>
      <c r="AD413" s="1">
        <v>4.7079999999999602</v>
      </c>
      <c r="AE413" s="1" t="s">
        <v>125</v>
      </c>
      <c r="AG413" s="20">
        <v>84.12</v>
      </c>
      <c r="AH413" s="1">
        <v>47.079999999999899</v>
      </c>
      <c r="AI413" s="1" t="s">
        <v>125</v>
      </c>
      <c r="AK413" s="20">
        <v>94.12</v>
      </c>
      <c r="AL413" s="1">
        <v>470.800000000002</v>
      </c>
      <c r="AM413" s="1" t="s">
        <v>125</v>
      </c>
      <c r="AO413" s="4">
        <v>104.12</v>
      </c>
      <c r="AP413" s="1">
        <v>412588</v>
      </c>
      <c r="AQ413" s="1" t="s">
        <v>125</v>
      </c>
      <c r="AS413" s="4">
        <v>114.12</v>
      </c>
      <c r="AT413" s="1">
        <v>412588000</v>
      </c>
      <c r="AU413" s="1" t="s">
        <v>125</v>
      </c>
      <c r="AW413" s="4">
        <v>124.12</v>
      </c>
      <c r="AX413" s="1">
        <v>412588000000</v>
      </c>
      <c r="AY413" s="1" t="s">
        <v>125</v>
      </c>
      <c r="BA413" s="4">
        <v>134.12</v>
      </c>
      <c r="BB413" s="1">
        <v>412588000000000</v>
      </c>
      <c r="BC413" s="1" t="s">
        <v>125</v>
      </c>
      <c r="BE413" s="4">
        <v>144.12</v>
      </c>
      <c r="BF413" s="1">
        <v>4.12588E+17</v>
      </c>
      <c r="BG413" s="1" t="s">
        <v>125</v>
      </c>
    </row>
    <row r="414" spans="1:59" x14ac:dyDescent="0.55000000000000004">
      <c r="A414" s="20">
        <v>4.13</v>
      </c>
      <c r="B414" s="1">
        <v>413</v>
      </c>
      <c r="C414" s="1" t="s">
        <v>131</v>
      </c>
      <c r="E414" s="4">
        <v>14.13</v>
      </c>
      <c r="F414" s="21">
        <v>25.366999999999798</v>
      </c>
      <c r="G414" s="1" t="s">
        <v>129</v>
      </c>
      <c r="I414" s="20">
        <v>24.13</v>
      </c>
      <c r="J414" s="1">
        <v>25.366999999999798</v>
      </c>
      <c r="K414" s="1" t="s">
        <v>134</v>
      </c>
      <c r="M414" s="20">
        <v>34.130000000000003</v>
      </c>
      <c r="N414" s="1">
        <v>10.499000000000001</v>
      </c>
      <c r="O414" s="1" t="s">
        <v>135</v>
      </c>
      <c r="Q414" s="20">
        <v>44.13</v>
      </c>
      <c r="R414" s="1">
        <v>3.4780000000000002</v>
      </c>
      <c r="S414" s="1" t="s">
        <v>137</v>
      </c>
      <c r="U414" s="20">
        <v>54.13</v>
      </c>
      <c r="V414" s="1">
        <v>16.498999999999899</v>
      </c>
      <c r="W414" s="1" t="s">
        <v>137</v>
      </c>
      <c r="Y414" s="20">
        <v>64.13</v>
      </c>
      <c r="Z414" s="1">
        <v>168.35499999999999</v>
      </c>
      <c r="AA414" s="1" t="s">
        <v>137</v>
      </c>
      <c r="AC414" s="20">
        <v>74.13</v>
      </c>
      <c r="AD414" s="1">
        <v>4.7169999999999597</v>
      </c>
      <c r="AE414" s="1" t="s">
        <v>125</v>
      </c>
      <c r="AG414" s="20">
        <v>84.13</v>
      </c>
      <c r="AH414" s="1">
        <v>47.169999999999902</v>
      </c>
      <c r="AI414" s="1" t="s">
        <v>125</v>
      </c>
      <c r="AK414" s="20">
        <v>94.13</v>
      </c>
      <c r="AL414" s="1">
        <v>471.70000000000198</v>
      </c>
      <c r="AM414" s="1" t="s">
        <v>125</v>
      </c>
      <c r="AO414" s="4">
        <v>104.13</v>
      </c>
      <c r="AP414" s="1">
        <v>413587</v>
      </c>
      <c r="AQ414" s="1" t="s">
        <v>125</v>
      </c>
      <c r="AS414" s="4">
        <v>114.13</v>
      </c>
      <c r="AT414" s="1">
        <v>413587000</v>
      </c>
      <c r="AU414" s="1" t="s">
        <v>125</v>
      </c>
      <c r="AW414" s="4">
        <v>124.13</v>
      </c>
      <c r="AX414" s="1">
        <v>413587000000</v>
      </c>
      <c r="AY414" s="1" t="s">
        <v>125</v>
      </c>
      <c r="BA414" s="4">
        <v>134.13</v>
      </c>
      <c r="BB414" s="1">
        <v>413587000000000</v>
      </c>
      <c r="BC414" s="1" t="s">
        <v>125</v>
      </c>
      <c r="BE414" s="4">
        <v>144.13</v>
      </c>
      <c r="BF414" s="1">
        <v>4.13587E+17</v>
      </c>
      <c r="BG414" s="1" t="s">
        <v>125</v>
      </c>
    </row>
    <row r="415" spans="1:59" x14ac:dyDescent="0.55000000000000004">
      <c r="A415" s="20">
        <v>4.1399999999999997</v>
      </c>
      <c r="B415" s="1">
        <v>414</v>
      </c>
      <c r="C415" s="1" t="s">
        <v>131</v>
      </c>
      <c r="E415" s="4">
        <v>14.14</v>
      </c>
      <c r="F415" s="21">
        <v>25.425999999999799</v>
      </c>
      <c r="G415" s="1" t="s">
        <v>129</v>
      </c>
      <c r="I415" s="20">
        <v>24.14</v>
      </c>
      <c r="J415" s="1">
        <v>25.425999999999799</v>
      </c>
      <c r="K415" s="1" t="s">
        <v>134</v>
      </c>
      <c r="M415" s="20">
        <v>34.14</v>
      </c>
      <c r="N415" s="1">
        <v>10.522</v>
      </c>
      <c r="O415" s="1" t="s">
        <v>135</v>
      </c>
      <c r="Q415" s="20">
        <v>44.14</v>
      </c>
      <c r="R415" s="1">
        <v>3.484</v>
      </c>
      <c r="S415" s="1" t="s">
        <v>137</v>
      </c>
      <c r="U415" s="20">
        <v>54.14</v>
      </c>
      <c r="V415" s="1">
        <v>16.521999999999899</v>
      </c>
      <c r="W415" s="1" t="s">
        <v>137</v>
      </c>
      <c r="Y415" s="20">
        <v>64.14</v>
      </c>
      <c r="Z415" s="1">
        <v>168.69</v>
      </c>
      <c r="AA415" s="1" t="s">
        <v>137</v>
      </c>
      <c r="AC415" s="20">
        <v>74.14</v>
      </c>
      <c r="AD415" s="1">
        <v>4.72599999999996</v>
      </c>
      <c r="AE415" s="1" t="s">
        <v>125</v>
      </c>
      <c r="AG415" s="20">
        <v>84.14</v>
      </c>
      <c r="AH415" s="1">
        <v>47.259999999999899</v>
      </c>
      <c r="AI415" s="1" t="s">
        <v>125</v>
      </c>
      <c r="AK415" s="20">
        <v>94.14</v>
      </c>
      <c r="AL415" s="1">
        <v>472.60000000000201</v>
      </c>
      <c r="AM415" s="1" t="s">
        <v>125</v>
      </c>
      <c r="AO415" s="4">
        <v>104.14</v>
      </c>
      <c r="AP415" s="1">
        <v>414586</v>
      </c>
      <c r="AQ415" s="1" t="s">
        <v>125</v>
      </c>
      <c r="AS415" s="4">
        <v>114.14</v>
      </c>
      <c r="AT415" s="1">
        <v>414586000</v>
      </c>
      <c r="AU415" s="1" t="s">
        <v>125</v>
      </c>
      <c r="AW415" s="4">
        <v>124.14</v>
      </c>
      <c r="AX415" s="1">
        <v>414586000000</v>
      </c>
      <c r="AY415" s="1" t="s">
        <v>125</v>
      </c>
      <c r="BA415" s="4">
        <v>134.13999999999999</v>
      </c>
      <c r="BB415" s="1">
        <v>414586000000000</v>
      </c>
      <c r="BC415" s="1" t="s">
        <v>125</v>
      </c>
      <c r="BE415" s="4">
        <v>144.13999999999999</v>
      </c>
      <c r="BF415" s="1">
        <v>4.14586E+17</v>
      </c>
      <c r="BG415" s="1" t="s">
        <v>125</v>
      </c>
    </row>
    <row r="416" spans="1:59" x14ac:dyDescent="0.55000000000000004">
      <c r="A416" s="20">
        <v>4.1500000000000004</v>
      </c>
      <c r="B416" s="1">
        <v>415</v>
      </c>
      <c r="C416" s="1" t="s">
        <v>131</v>
      </c>
      <c r="E416" s="4">
        <v>14.15</v>
      </c>
      <c r="F416" s="21">
        <v>25.4849999999998</v>
      </c>
      <c r="G416" s="1" t="s">
        <v>129</v>
      </c>
      <c r="I416" s="20">
        <v>24.15</v>
      </c>
      <c r="J416" s="1">
        <v>25.4849999999998</v>
      </c>
      <c r="K416" s="1" t="s">
        <v>134</v>
      </c>
      <c r="M416" s="20">
        <v>34.15</v>
      </c>
      <c r="N416" s="1">
        <v>10.545</v>
      </c>
      <c r="O416" s="1" t="s">
        <v>135</v>
      </c>
      <c r="Q416" s="20">
        <v>44.15</v>
      </c>
      <c r="R416" s="1">
        <v>3.49</v>
      </c>
      <c r="S416" s="1" t="s">
        <v>137</v>
      </c>
      <c r="U416" s="20">
        <v>54.15</v>
      </c>
      <c r="V416" s="1">
        <v>16.544999999999899</v>
      </c>
      <c r="W416" s="1" t="s">
        <v>137</v>
      </c>
      <c r="Y416" s="20">
        <v>64.150000000000006</v>
      </c>
      <c r="Z416" s="1">
        <v>169.02500000000001</v>
      </c>
      <c r="AA416" s="1" t="s">
        <v>137</v>
      </c>
      <c r="AC416" s="20">
        <v>74.150000000000006</v>
      </c>
      <c r="AD416" s="1">
        <v>4.7349999999999604</v>
      </c>
      <c r="AE416" s="1" t="s">
        <v>125</v>
      </c>
      <c r="AG416" s="20">
        <v>84.15</v>
      </c>
      <c r="AH416" s="1">
        <v>47.349999999999902</v>
      </c>
      <c r="AI416" s="1" t="s">
        <v>125</v>
      </c>
      <c r="AK416" s="20">
        <v>94.15</v>
      </c>
      <c r="AL416" s="1">
        <v>473.50000000000199</v>
      </c>
      <c r="AM416" s="1" t="s">
        <v>125</v>
      </c>
      <c r="AO416" s="4">
        <v>104.15</v>
      </c>
      <c r="AP416" s="1">
        <v>415585</v>
      </c>
      <c r="AQ416" s="1" t="s">
        <v>125</v>
      </c>
      <c r="AS416" s="4">
        <v>114.15</v>
      </c>
      <c r="AT416" s="1">
        <v>415585000</v>
      </c>
      <c r="AU416" s="1" t="s">
        <v>125</v>
      </c>
      <c r="AW416" s="4">
        <v>124.15</v>
      </c>
      <c r="AX416" s="1">
        <v>415585000000</v>
      </c>
      <c r="AY416" s="1" t="s">
        <v>125</v>
      </c>
      <c r="BA416" s="4">
        <v>134.15</v>
      </c>
      <c r="BB416" s="1">
        <v>415585000000000</v>
      </c>
      <c r="BC416" s="1" t="s">
        <v>125</v>
      </c>
      <c r="BE416" s="4">
        <v>144.15</v>
      </c>
      <c r="BF416" s="1">
        <v>4.15585E+17</v>
      </c>
      <c r="BG416" s="1" t="s">
        <v>125</v>
      </c>
    </row>
    <row r="417" spans="1:59" x14ac:dyDescent="0.55000000000000004">
      <c r="A417" s="20">
        <v>4.16</v>
      </c>
      <c r="B417" s="1">
        <v>416</v>
      </c>
      <c r="C417" s="1" t="s">
        <v>131</v>
      </c>
      <c r="E417" s="4">
        <v>14.16</v>
      </c>
      <c r="F417" s="21">
        <v>25.543999999999802</v>
      </c>
      <c r="G417" s="1" t="s">
        <v>129</v>
      </c>
      <c r="I417" s="20">
        <v>24.16</v>
      </c>
      <c r="J417" s="1">
        <v>25.543999999999802</v>
      </c>
      <c r="K417" s="1" t="s">
        <v>134</v>
      </c>
      <c r="M417" s="20">
        <v>34.159999999999997</v>
      </c>
      <c r="N417" s="1">
        <v>10.568</v>
      </c>
      <c r="O417" s="1" t="s">
        <v>135</v>
      </c>
      <c r="Q417" s="20">
        <v>44.16</v>
      </c>
      <c r="R417" s="1">
        <v>3.496</v>
      </c>
      <c r="S417" s="1" t="s">
        <v>137</v>
      </c>
      <c r="U417" s="20">
        <v>54.16</v>
      </c>
      <c r="V417" s="1">
        <v>16.567999999999898</v>
      </c>
      <c r="W417" s="1" t="s">
        <v>137</v>
      </c>
      <c r="Y417" s="20">
        <v>64.16</v>
      </c>
      <c r="Z417" s="1">
        <v>169.36</v>
      </c>
      <c r="AA417" s="1" t="s">
        <v>137</v>
      </c>
      <c r="AC417" s="20">
        <v>74.16</v>
      </c>
      <c r="AD417" s="1">
        <v>4.7439999999999598</v>
      </c>
      <c r="AE417" s="1" t="s">
        <v>125</v>
      </c>
      <c r="AG417" s="20">
        <v>84.16</v>
      </c>
      <c r="AH417" s="1">
        <v>47.439999999999898</v>
      </c>
      <c r="AI417" s="1" t="s">
        <v>125</v>
      </c>
      <c r="AK417" s="20">
        <v>94.16</v>
      </c>
      <c r="AL417" s="1">
        <v>474.40000000000202</v>
      </c>
      <c r="AM417" s="1" t="s">
        <v>125</v>
      </c>
      <c r="AO417" s="4">
        <v>104.16</v>
      </c>
      <c r="AP417" s="1">
        <v>416584</v>
      </c>
      <c r="AQ417" s="1" t="s">
        <v>125</v>
      </c>
      <c r="AS417" s="4">
        <v>114.16</v>
      </c>
      <c r="AT417" s="1">
        <v>416584000</v>
      </c>
      <c r="AU417" s="1" t="s">
        <v>125</v>
      </c>
      <c r="AW417" s="4">
        <v>124.16</v>
      </c>
      <c r="AX417" s="1">
        <v>416584000000</v>
      </c>
      <c r="AY417" s="1" t="s">
        <v>125</v>
      </c>
      <c r="BA417" s="4">
        <v>134.16</v>
      </c>
      <c r="BB417" s="1">
        <v>416584000000000</v>
      </c>
      <c r="BC417" s="1" t="s">
        <v>125</v>
      </c>
      <c r="BE417" s="4">
        <v>144.16</v>
      </c>
      <c r="BF417" s="1">
        <v>4.16584E+17</v>
      </c>
      <c r="BG417" s="1" t="s">
        <v>125</v>
      </c>
    </row>
    <row r="418" spans="1:59" x14ac:dyDescent="0.55000000000000004">
      <c r="A418" s="20">
        <v>4.17</v>
      </c>
      <c r="B418" s="1">
        <v>417</v>
      </c>
      <c r="C418" s="1" t="s">
        <v>131</v>
      </c>
      <c r="E418" s="4">
        <v>14.17</v>
      </c>
      <c r="F418" s="21">
        <v>25.602999999999799</v>
      </c>
      <c r="G418" s="1" t="s">
        <v>129</v>
      </c>
      <c r="I418" s="20">
        <v>24.17</v>
      </c>
      <c r="J418" s="1">
        <v>25.602999999999799</v>
      </c>
      <c r="K418" s="1" t="s">
        <v>134</v>
      </c>
      <c r="M418" s="20">
        <v>34.17</v>
      </c>
      <c r="N418" s="1">
        <v>10.590999999999999</v>
      </c>
      <c r="O418" s="1" t="s">
        <v>135</v>
      </c>
      <c r="Q418" s="20">
        <v>44.17</v>
      </c>
      <c r="R418" s="1">
        <v>3.5019999999999998</v>
      </c>
      <c r="S418" s="1" t="s">
        <v>137</v>
      </c>
      <c r="U418" s="20">
        <v>54.17</v>
      </c>
      <c r="V418" s="1">
        <v>16.590999999999902</v>
      </c>
      <c r="W418" s="1" t="s">
        <v>137</v>
      </c>
      <c r="Y418" s="20">
        <v>64.17</v>
      </c>
      <c r="Z418" s="1">
        <v>169.69499999999999</v>
      </c>
      <c r="AA418" s="1" t="s">
        <v>137</v>
      </c>
      <c r="AC418" s="20">
        <v>74.17</v>
      </c>
      <c r="AD418" s="1">
        <v>4.7529999999999601</v>
      </c>
      <c r="AE418" s="1" t="s">
        <v>125</v>
      </c>
      <c r="AG418" s="20">
        <v>84.17</v>
      </c>
      <c r="AH418" s="1">
        <v>47.529999999999902</v>
      </c>
      <c r="AI418" s="1" t="s">
        <v>125</v>
      </c>
      <c r="AK418" s="20">
        <v>94.17</v>
      </c>
      <c r="AL418" s="1">
        <v>475.300000000002</v>
      </c>
      <c r="AM418" s="1" t="s">
        <v>125</v>
      </c>
      <c r="AO418" s="4">
        <v>104.17</v>
      </c>
      <c r="AP418" s="1">
        <v>417583</v>
      </c>
      <c r="AQ418" s="1" t="s">
        <v>125</v>
      </c>
      <c r="AS418" s="4">
        <v>114.17</v>
      </c>
      <c r="AT418" s="1">
        <v>417583000</v>
      </c>
      <c r="AU418" s="1" t="s">
        <v>125</v>
      </c>
      <c r="AW418" s="4">
        <v>124.17</v>
      </c>
      <c r="AX418" s="1">
        <v>417583000000</v>
      </c>
      <c r="AY418" s="1" t="s">
        <v>125</v>
      </c>
      <c r="BA418" s="4">
        <v>134.16999999999999</v>
      </c>
      <c r="BB418" s="1">
        <v>417583000000000</v>
      </c>
      <c r="BC418" s="1" t="s">
        <v>125</v>
      </c>
      <c r="BE418" s="4">
        <v>144.16999999999999</v>
      </c>
      <c r="BF418" s="1">
        <v>4.17583E+17</v>
      </c>
      <c r="BG418" s="1" t="s">
        <v>125</v>
      </c>
    </row>
    <row r="419" spans="1:59" x14ac:dyDescent="0.55000000000000004">
      <c r="A419" s="20">
        <v>4.18</v>
      </c>
      <c r="B419" s="1">
        <v>418</v>
      </c>
      <c r="C419" s="1" t="s">
        <v>131</v>
      </c>
      <c r="E419" s="4">
        <v>14.18</v>
      </c>
      <c r="F419" s="21">
        <v>25.6619999999998</v>
      </c>
      <c r="G419" s="1" t="s">
        <v>129</v>
      </c>
      <c r="I419" s="20">
        <v>24.18</v>
      </c>
      <c r="J419" s="1">
        <v>25.6619999999998</v>
      </c>
      <c r="K419" s="1" t="s">
        <v>134</v>
      </c>
      <c r="M419" s="20">
        <v>34.18</v>
      </c>
      <c r="N419" s="1">
        <v>10.614000000000001</v>
      </c>
      <c r="O419" s="1" t="s">
        <v>135</v>
      </c>
      <c r="Q419" s="20">
        <v>44.18</v>
      </c>
      <c r="R419" s="1">
        <v>3.508</v>
      </c>
      <c r="S419" s="1" t="s">
        <v>137</v>
      </c>
      <c r="U419" s="20">
        <v>54.18</v>
      </c>
      <c r="V419" s="1">
        <v>16.613999999999901</v>
      </c>
      <c r="W419" s="1" t="s">
        <v>137</v>
      </c>
      <c r="Y419" s="20">
        <v>64.180000000000007</v>
      </c>
      <c r="Z419" s="1">
        <v>170.03</v>
      </c>
      <c r="AA419" s="1" t="s">
        <v>137</v>
      </c>
      <c r="AC419" s="20">
        <v>74.180000000000007</v>
      </c>
      <c r="AD419" s="1">
        <v>4.7619999999999596</v>
      </c>
      <c r="AE419" s="1" t="s">
        <v>125</v>
      </c>
      <c r="AG419" s="20">
        <v>84.18</v>
      </c>
      <c r="AH419" s="1">
        <v>47.619999999999898</v>
      </c>
      <c r="AI419" s="1" t="s">
        <v>125</v>
      </c>
      <c r="AK419" s="20">
        <v>94.18</v>
      </c>
      <c r="AL419" s="1">
        <v>476.20000000000198</v>
      </c>
      <c r="AM419" s="1" t="s">
        <v>125</v>
      </c>
      <c r="AO419" s="4">
        <v>104.18</v>
      </c>
      <c r="AP419" s="1">
        <v>418582</v>
      </c>
      <c r="AQ419" s="1" t="s">
        <v>125</v>
      </c>
      <c r="AS419" s="4">
        <v>114.18</v>
      </c>
      <c r="AT419" s="1">
        <v>418582000</v>
      </c>
      <c r="AU419" s="1" t="s">
        <v>125</v>
      </c>
      <c r="AW419" s="4">
        <v>124.18</v>
      </c>
      <c r="AX419" s="1">
        <v>418582000000</v>
      </c>
      <c r="AY419" s="1" t="s">
        <v>125</v>
      </c>
      <c r="BA419" s="4">
        <v>134.18</v>
      </c>
      <c r="BB419" s="1">
        <v>418582000000000</v>
      </c>
      <c r="BC419" s="1" t="s">
        <v>125</v>
      </c>
      <c r="BE419" s="4">
        <v>144.18</v>
      </c>
      <c r="BF419" s="1">
        <v>4.18582E+17</v>
      </c>
      <c r="BG419" s="1" t="s">
        <v>125</v>
      </c>
    </row>
    <row r="420" spans="1:59" x14ac:dyDescent="0.55000000000000004">
      <c r="A420" s="20">
        <v>4.1900000000000004</v>
      </c>
      <c r="B420" s="1">
        <v>419</v>
      </c>
      <c r="C420" s="1" t="s">
        <v>131</v>
      </c>
      <c r="E420" s="4">
        <v>14.19</v>
      </c>
      <c r="F420" s="21">
        <v>25.720999999999801</v>
      </c>
      <c r="G420" s="1" t="s">
        <v>129</v>
      </c>
      <c r="I420" s="20">
        <v>24.19</v>
      </c>
      <c r="J420" s="1">
        <v>25.720999999999801</v>
      </c>
      <c r="K420" s="1" t="s">
        <v>134</v>
      </c>
      <c r="M420" s="20">
        <v>34.19</v>
      </c>
      <c r="N420" s="1">
        <v>10.637</v>
      </c>
      <c r="O420" s="1" t="s">
        <v>135</v>
      </c>
      <c r="Q420" s="20">
        <v>44.19</v>
      </c>
      <c r="R420" s="1">
        <v>3.5139999999999998</v>
      </c>
      <c r="S420" s="1" t="s">
        <v>137</v>
      </c>
      <c r="U420" s="20">
        <v>54.19</v>
      </c>
      <c r="V420" s="1">
        <v>16.636999999999901</v>
      </c>
      <c r="W420" s="1" t="s">
        <v>137</v>
      </c>
      <c r="Y420" s="20">
        <v>64.19</v>
      </c>
      <c r="Z420" s="1">
        <v>170.36500000000001</v>
      </c>
      <c r="AA420" s="1" t="s">
        <v>137</v>
      </c>
      <c r="AC420" s="20">
        <v>74.19</v>
      </c>
      <c r="AD420" s="1">
        <v>4.7709999999999599</v>
      </c>
      <c r="AE420" s="1" t="s">
        <v>125</v>
      </c>
      <c r="AG420" s="20">
        <v>84.19</v>
      </c>
      <c r="AH420" s="1">
        <v>47.709999999999901</v>
      </c>
      <c r="AI420" s="1" t="s">
        <v>125</v>
      </c>
      <c r="AK420" s="20">
        <v>94.19</v>
      </c>
      <c r="AL420" s="1">
        <v>477.10000000000201</v>
      </c>
      <c r="AM420" s="1" t="s">
        <v>125</v>
      </c>
      <c r="AO420" s="4">
        <v>104.19</v>
      </c>
      <c r="AP420" s="1">
        <v>419581</v>
      </c>
      <c r="AQ420" s="1" t="s">
        <v>125</v>
      </c>
      <c r="AS420" s="4">
        <v>114.19</v>
      </c>
      <c r="AT420" s="1">
        <v>419581000</v>
      </c>
      <c r="AU420" s="1" t="s">
        <v>125</v>
      </c>
      <c r="AW420" s="4">
        <v>124.19</v>
      </c>
      <c r="AX420" s="1">
        <v>419581000000</v>
      </c>
      <c r="AY420" s="1" t="s">
        <v>125</v>
      </c>
      <c r="BA420" s="4">
        <v>134.19</v>
      </c>
      <c r="BB420" s="1">
        <v>419581000000000</v>
      </c>
      <c r="BC420" s="1" t="s">
        <v>125</v>
      </c>
      <c r="BE420" s="4">
        <v>144.19</v>
      </c>
      <c r="BF420" s="1">
        <v>4.19581E+17</v>
      </c>
      <c r="BG420" s="1" t="s">
        <v>125</v>
      </c>
    </row>
    <row r="421" spans="1:59" x14ac:dyDescent="0.55000000000000004">
      <c r="A421" s="20">
        <v>4.2</v>
      </c>
      <c r="B421" s="1">
        <v>420</v>
      </c>
      <c r="C421" s="1" t="s">
        <v>131</v>
      </c>
      <c r="E421" s="4">
        <v>14.2</v>
      </c>
      <c r="F421" s="21">
        <v>25.779999999999799</v>
      </c>
      <c r="G421" s="1" t="s">
        <v>129</v>
      </c>
      <c r="I421" s="20">
        <v>24.2</v>
      </c>
      <c r="J421" s="1">
        <v>25.779999999999799</v>
      </c>
      <c r="K421" s="1" t="s">
        <v>134</v>
      </c>
      <c r="M421" s="20">
        <v>34.200000000000003</v>
      </c>
      <c r="N421" s="1">
        <v>10.66</v>
      </c>
      <c r="O421" s="1" t="s">
        <v>135</v>
      </c>
      <c r="Q421" s="20">
        <v>44.2</v>
      </c>
      <c r="R421" s="1">
        <v>3.52</v>
      </c>
      <c r="S421" s="1" t="s">
        <v>137</v>
      </c>
      <c r="U421" s="20">
        <v>54.2</v>
      </c>
      <c r="V421" s="1">
        <v>16.659999999999901</v>
      </c>
      <c r="W421" s="1" t="s">
        <v>137</v>
      </c>
      <c r="Y421" s="20">
        <v>64.2</v>
      </c>
      <c r="Z421" s="1">
        <v>170.7</v>
      </c>
      <c r="AA421" s="1" t="s">
        <v>137</v>
      </c>
      <c r="AC421" s="20">
        <v>74.2</v>
      </c>
      <c r="AD421" s="1">
        <v>4.7799999999999603</v>
      </c>
      <c r="AE421" s="1" t="s">
        <v>125</v>
      </c>
      <c r="AG421" s="20">
        <v>84.2</v>
      </c>
      <c r="AH421" s="1">
        <v>47.799999999999898</v>
      </c>
      <c r="AI421" s="1" t="s">
        <v>125</v>
      </c>
      <c r="AK421" s="20">
        <v>94.2</v>
      </c>
      <c r="AL421" s="1">
        <v>478.00000000000199</v>
      </c>
      <c r="AM421" s="1" t="s">
        <v>125</v>
      </c>
      <c r="AO421" s="4">
        <v>104.2</v>
      </c>
      <c r="AP421" s="1">
        <v>420580</v>
      </c>
      <c r="AQ421" s="1" t="s">
        <v>125</v>
      </c>
      <c r="AS421" s="4">
        <v>114.2</v>
      </c>
      <c r="AT421" s="1">
        <v>420580000</v>
      </c>
      <c r="AU421" s="1" t="s">
        <v>125</v>
      </c>
      <c r="AW421" s="4">
        <v>124.2</v>
      </c>
      <c r="AX421" s="1">
        <v>420580000000</v>
      </c>
      <c r="AY421" s="1" t="s">
        <v>125</v>
      </c>
      <c r="BA421" s="4">
        <v>134.19999999999999</v>
      </c>
      <c r="BB421" s="1">
        <v>420580000000000</v>
      </c>
      <c r="BC421" s="1" t="s">
        <v>125</v>
      </c>
      <c r="BE421" s="4">
        <v>144.19999999999999</v>
      </c>
      <c r="BF421" s="1">
        <v>4.2058E+17</v>
      </c>
      <c r="BG421" s="1" t="s">
        <v>125</v>
      </c>
    </row>
    <row r="422" spans="1:59" x14ac:dyDescent="0.55000000000000004">
      <c r="A422" s="20">
        <v>4.21</v>
      </c>
      <c r="B422" s="1">
        <v>421</v>
      </c>
      <c r="C422" s="1" t="s">
        <v>131</v>
      </c>
      <c r="E422" s="4">
        <v>14.21</v>
      </c>
      <c r="F422" s="21">
        <v>25.8389999999998</v>
      </c>
      <c r="G422" s="1" t="s">
        <v>129</v>
      </c>
      <c r="I422" s="20">
        <v>24.21</v>
      </c>
      <c r="J422" s="1">
        <v>25.8389999999998</v>
      </c>
      <c r="K422" s="1" t="s">
        <v>134</v>
      </c>
      <c r="M422" s="20">
        <v>34.21</v>
      </c>
      <c r="N422" s="1">
        <v>10.683</v>
      </c>
      <c r="O422" s="1" t="s">
        <v>135</v>
      </c>
      <c r="Q422" s="20">
        <v>44.21</v>
      </c>
      <c r="R422" s="1">
        <v>3.5259999999999998</v>
      </c>
      <c r="S422" s="1" t="s">
        <v>137</v>
      </c>
      <c r="U422" s="20">
        <v>54.21</v>
      </c>
      <c r="V422" s="1">
        <v>16.6829999999999</v>
      </c>
      <c r="W422" s="1" t="s">
        <v>137</v>
      </c>
      <c r="Y422" s="20">
        <v>64.209999999999994</v>
      </c>
      <c r="Z422" s="1">
        <v>171.035</v>
      </c>
      <c r="AA422" s="1" t="s">
        <v>137</v>
      </c>
      <c r="AC422" s="20">
        <v>74.209999999999994</v>
      </c>
      <c r="AD422" s="1">
        <v>4.7889999999999597</v>
      </c>
      <c r="AE422" s="1" t="s">
        <v>125</v>
      </c>
      <c r="AG422" s="20">
        <v>84.21</v>
      </c>
      <c r="AH422" s="1">
        <v>47.889999999999901</v>
      </c>
      <c r="AI422" s="1" t="s">
        <v>125</v>
      </c>
      <c r="AK422" s="20">
        <v>94.21</v>
      </c>
      <c r="AL422" s="1">
        <v>478.90000000000202</v>
      </c>
      <c r="AM422" s="1" t="s">
        <v>125</v>
      </c>
      <c r="AO422" s="4">
        <v>104.21</v>
      </c>
      <c r="AP422" s="1">
        <v>421579</v>
      </c>
      <c r="AQ422" s="1" t="s">
        <v>125</v>
      </c>
      <c r="AS422" s="4">
        <v>114.21</v>
      </c>
      <c r="AT422" s="1">
        <v>421579000</v>
      </c>
      <c r="AU422" s="1" t="s">
        <v>125</v>
      </c>
      <c r="AW422" s="4">
        <v>124.21</v>
      </c>
      <c r="AX422" s="1">
        <v>421579000000</v>
      </c>
      <c r="AY422" s="1" t="s">
        <v>125</v>
      </c>
      <c r="BA422" s="4">
        <v>134.21</v>
      </c>
      <c r="BB422" s="1">
        <v>421579000000000</v>
      </c>
      <c r="BC422" s="1" t="s">
        <v>125</v>
      </c>
      <c r="BE422" s="4">
        <v>144.21</v>
      </c>
      <c r="BF422" s="1">
        <v>4.21579E+17</v>
      </c>
      <c r="BG422" s="1" t="s">
        <v>125</v>
      </c>
    </row>
    <row r="423" spans="1:59" x14ac:dyDescent="0.55000000000000004">
      <c r="A423" s="20">
        <v>4.22</v>
      </c>
      <c r="B423" s="1">
        <v>422</v>
      </c>
      <c r="C423" s="1" t="s">
        <v>131</v>
      </c>
      <c r="E423" s="4">
        <v>14.22</v>
      </c>
      <c r="F423" s="21">
        <v>25.897999999999801</v>
      </c>
      <c r="G423" s="1" t="s">
        <v>129</v>
      </c>
      <c r="I423" s="20">
        <v>24.22</v>
      </c>
      <c r="J423" s="1">
        <v>25.897999999999801</v>
      </c>
      <c r="K423" s="1" t="s">
        <v>134</v>
      </c>
      <c r="M423" s="20">
        <v>34.22</v>
      </c>
      <c r="N423" s="1">
        <v>10.706</v>
      </c>
      <c r="O423" s="1" t="s">
        <v>135</v>
      </c>
      <c r="Q423" s="20">
        <v>44.22</v>
      </c>
      <c r="R423" s="1">
        <v>3.532</v>
      </c>
      <c r="S423" s="1" t="s">
        <v>137</v>
      </c>
      <c r="U423" s="20">
        <v>54.22</v>
      </c>
      <c r="V423" s="1">
        <v>16.7059999999999</v>
      </c>
      <c r="W423" s="1" t="s">
        <v>137</v>
      </c>
      <c r="Y423" s="20">
        <v>64.22</v>
      </c>
      <c r="Z423" s="1">
        <v>171.37</v>
      </c>
      <c r="AA423" s="1" t="s">
        <v>137</v>
      </c>
      <c r="AC423" s="20">
        <v>74.22</v>
      </c>
      <c r="AD423" s="1">
        <v>4.7979999999999601</v>
      </c>
      <c r="AE423" s="1" t="s">
        <v>125</v>
      </c>
      <c r="AG423" s="20">
        <v>84.22</v>
      </c>
      <c r="AH423" s="1">
        <v>47.979999999999897</v>
      </c>
      <c r="AI423" s="1" t="s">
        <v>125</v>
      </c>
      <c r="AK423" s="20">
        <v>94.22</v>
      </c>
      <c r="AL423" s="1">
        <v>479.800000000002</v>
      </c>
      <c r="AM423" s="1" t="s">
        <v>125</v>
      </c>
      <c r="AO423" s="4">
        <v>104.22</v>
      </c>
      <c r="AP423" s="1">
        <v>422578</v>
      </c>
      <c r="AQ423" s="1" t="s">
        <v>125</v>
      </c>
      <c r="AS423" s="4">
        <v>114.22</v>
      </c>
      <c r="AT423" s="1">
        <v>422578000</v>
      </c>
      <c r="AU423" s="1" t="s">
        <v>125</v>
      </c>
      <c r="AW423" s="4">
        <v>124.22</v>
      </c>
      <c r="AX423" s="1">
        <v>422578000000</v>
      </c>
      <c r="AY423" s="1" t="s">
        <v>125</v>
      </c>
      <c r="BA423" s="4">
        <v>134.22</v>
      </c>
      <c r="BB423" s="1">
        <v>422578000000000</v>
      </c>
      <c r="BC423" s="1" t="s">
        <v>125</v>
      </c>
      <c r="BE423" s="4">
        <v>144.22</v>
      </c>
      <c r="BF423" s="1">
        <v>4.22578E+17</v>
      </c>
      <c r="BG423" s="1" t="s">
        <v>125</v>
      </c>
    </row>
    <row r="424" spans="1:59" x14ac:dyDescent="0.55000000000000004">
      <c r="A424" s="20">
        <v>4.2300000000000004</v>
      </c>
      <c r="B424" s="1">
        <v>423</v>
      </c>
      <c r="C424" s="1" t="s">
        <v>131</v>
      </c>
      <c r="E424" s="4">
        <v>14.23</v>
      </c>
      <c r="F424" s="21">
        <v>25.956999999999798</v>
      </c>
      <c r="G424" s="1" t="s">
        <v>129</v>
      </c>
      <c r="I424" s="20">
        <v>24.23</v>
      </c>
      <c r="J424" s="1">
        <v>25.956999999999798</v>
      </c>
      <c r="K424" s="1" t="s">
        <v>134</v>
      </c>
      <c r="M424" s="20">
        <v>34.229999999999997</v>
      </c>
      <c r="N424" s="1">
        <v>10.728999999999999</v>
      </c>
      <c r="O424" s="1" t="s">
        <v>135</v>
      </c>
      <c r="Q424" s="20">
        <v>44.23</v>
      </c>
      <c r="R424" s="1">
        <v>3.5379999999999998</v>
      </c>
      <c r="S424" s="1" t="s">
        <v>137</v>
      </c>
      <c r="U424" s="20">
        <v>54.23</v>
      </c>
      <c r="V424" s="1">
        <v>16.7289999999999</v>
      </c>
      <c r="W424" s="1" t="s">
        <v>137</v>
      </c>
      <c r="Y424" s="20">
        <v>64.23</v>
      </c>
      <c r="Z424" s="1">
        <v>171.70500000000001</v>
      </c>
      <c r="AA424" s="1" t="s">
        <v>137</v>
      </c>
      <c r="AC424" s="20">
        <v>74.23</v>
      </c>
      <c r="AD424" s="1">
        <v>4.8069999999999604</v>
      </c>
      <c r="AE424" s="1" t="s">
        <v>125</v>
      </c>
      <c r="AG424" s="20">
        <v>84.23</v>
      </c>
      <c r="AH424" s="1">
        <v>48.069999999999901</v>
      </c>
      <c r="AI424" s="1" t="s">
        <v>125</v>
      </c>
      <c r="AK424" s="20">
        <v>94.23</v>
      </c>
      <c r="AL424" s="1">
        <v>480.70000000000198</v>
      </c>
      <c r="AM424" s="1" t="s">
        <v>125</v>
      </c>
      <c r="AO424" s="4">
        <v>104.23</v>
      </c>
      <c r="AP424" s="1">
        <v>423577</v>
      </c>
      <c r="AQ424" s="1" t="s">
        <v>125</v>
      </c>
      <c r="AS424" s="4">
        <v>114.23</v>
      </c>
      <c r="AT424" s="1">
        <v>423577000</v>
      </c>
      <c r="AU424" s="1" t="s">
        <v>125</v>
      </c>
      <c r="AW424" s="4">
        <v>124.23</v>
      </c>
      <c r="AX424" s="1">
        <v>423577000000</v>
      </c>
      <c r="AY424" s="1" t="s">
        <v>125</v>
      </c>
      <c r="BA424" s="4">
        <v>134.22999999999999</v>
      </c>
      <c r="BB424" s="1">
        <v>423577000000000</v>
      </c>
      <c r="BC424" s="1" t="s">
        <v>125</v>
      </c>
      <c r="BE424" s="4">
        <v>144.22999999999999</v>
      </c>
      <c r="BF424" s="1">
        <v>4.23577E+17</v>
      </c>
      <c r="BG424" s="1" t="s">
        <v>125</v>
      </c>
    </row>
    <row r="425" spans="1:59" x14ac:dyDescent="0.55000000000000004">
      <c r="A425" s="20">
        <v>4.24</v>
      </c>
      <c r="B425" s="1">
        <v>424</v>
      </c>
      <c r="C425" s="1" t="s">
        <v>131</v>
      </c>
      <c r="E425" s="4">
        <v>14.24</v>
      </c>
      <c r="F425" s="21">
        <v>26.015999999999799</v>
      </c>
      <c r="G425" s="1" t="s">
        <v>129</v>
      </c>
      <c r="I425" s="20">
        <v>24.24</v>
      </c>
      <c r="J425" s="1">
        <v>26.015999999999799</v>
      </c>
      <c r="K425" s="1" t="s">
        <v>134</v>
      </c>
      <c r="M425" s="20">
        <v>34.24</v>
      </c>
      <c r="N425" s="1">
        <v>10.752000000000001</v>
      </c>
      <c r="O425" s="1" t="s">
        <v>135</v>
      </c>
      <c r="Q425" s="20">
        <v>44.24</v>
      </c>
      <c r="R425" s="1">
        <v>3.544</v>
      </c>
      <c r="S425" s="1" t="s">
        <v>137</v>
      </c>
      <c r="U425" s="20">
        <v>54.24</v>
      </c>
      <c r="V425" s="1">
        <v>16.751999999999899</v>
      </c>
      <c r="W425" s="1" t="s">
        <v>137</v>
      </c>
      <c r="Y425" s="20">
        <v>64.239999999999995</v>
      </c>
      <c r="Z425" s="1">
        <v>172.04</v>
      </c>
      <c r="AA425" s="1" t="s">
        <v>137</v>
      </c>
      <c r="AC425" s="20">
        <v>74.239999999999995</v>
      </c>
      <c r="AD425" s="1">
        <v>4.8159999999999599</v>
      </c>
      <c r="AE425" s="1" t="s">
        <v>125</v>
      </c>
      <c r="AG425" s="20">
        <v>84.24</v>
      </c>
      <c r="AH425" s="1">
        <v>48.159999999999897</v>
      </c>
      <c r="AI425" s="1" t="s">
        <v>125</v>
      </c>
      <c r="AK425" s="20">
        <v>94.24</v>
      </c>
      <c r="AL425" s="1">
        <v>481.60000000000201</v>
      </c>
      <c r="AM425" s="1" t="s">
        <v>125</v>
      </c>
      <c r="AO425" s="4">
        <v>104.24</v>
      </c>
      <c r="AP425" s="1">
        <v>424576</v>
      </c>
      <c r="AQ425" s="1" t="s">
        <v>125</v>
      </c>
      <c r="AS425" s="4">
        <v>114.24</v>
      </c>
      <c r="AT425" s="1">
        <v>424576000</v>
      </c>
      <c r="AU425" s="1" t="s">
        <v>125</v>
      </c>
      <c r="AW425" s="4">
        <v>124.24</v>
      </c>
      <c r="AX425" s="1">
        <v>424576000000</v>
      </c>
      <c r="AY425" s="1" t="s">
        <v>125</v>
      </c>
      <c r="BA425" s="4">
        <v>134.24</v>
      </c>
      <c r="BB425" s="1">
        <v>424576000000000</v>
      </c>
      <c r="BC425" s="1" t="s">
        <v>125</v>
      </c>
      <c r="BE425" s="4">
        <v>144.24</v>
      </c>
      <c r="BF425" s="1">
        <v>4.24576E+17</v>
      </c>
      <c r="BG425" s="1" t="s">
        <v>125</v>
      </c>
    </row>
    <row r="426" spans="1:59" x14ac:dyDescent="0.55000000000000004">
      <c r="A426" s="20">
        <v>4.25</v>
      </c>
      <c r="B426" s="1">
        <v>425</v>
      </c>
      <c r="C426" s="1" t="s">
        <v>131</v>
      </c>
      <c r="E426" s="4">
        <v>14.25</v>
      </c>
      <c r="F426" s="21">
        <v>26.0749999999998</v>
      </c>
      <c r="G426" s="1" t="s">
        <v>129</v>
      </c>
      <c r="I426" s="20">
        <v>24.25</v>
      </c>
      <c r="J426" s="1">
        <v>26.0749999999998</v>
      </c>
      <c r="K426" s="1" t="s">
        <v>134</v>
      </c>
      <c r="M426" s="20">
        <v>34.25</v>
      </c>
      <c r="N426" s="1">
        <v>10.775</v>
      </c>
      <c r="O426" s="1" t="s">
        <v>135</v>
      </c>
      <c r="Q426" s="20">
        <v>44.25</v>
      </c>
      <c r="R426" s="1">
        <v>3.55</v>
      </c>
      <c r="S426" s="1" t="s">
        <v>137</v>
      </c>
      <c r="U426" s="20">
        <v>54.25</v>
      </c>
      <c r="V426" s="1">
        <v>16.774999999999899</v>
      </c>
      <c r="W426" s="1" t="s">
        <v>137</v>
      </c>
      <c r="Y426" s="20">
        <v>64.25</v>
      </c>
      <c r="Z426" s="1">
        <v>172.375</v>
      </c>
      <c r="AA426" s="1" t="s">
        <v>137</v>
      </c>
      <c r="AC426" s="20">
        <v>74.25</v>
      </c>
      <c r="AD426" s="1">
        <v>4.8249999999999602</v>
      </c>
      <c r="AE426" s="1" t="s">
        <v>125</v>
      </c>
      <c r="AG426" s="20">
        <v>84.25</v>
      </c>
      <c r="AH426" s="1">
        <v>48.249999999999901</v>
      </c>
      <c r="AI426" s="1" t="s">
        <v>125</v>
      </c>
      <c r="AK426" s="20">
        <v>94.25</v>
      </c>
      <c r="AL426" s="1">
        <v>482.50000000000199</v>
      </c>
      <c r="AM426" s="1" t="s">
        <v>125</v>
      </c>
      <c r="AO426" s="4">
        <v>104.25</v>
      </c>
      <c r="AP426" s="1">
        <v>425575</v>
      </c>
      <c r="AQ426" s="1" t="s">
        <v>125</v>
      </c>
      <c r="AS426" s="4">
        <v>114.25</v>
      </c>
      <c r="AT426" s="1">
        <v>425575000</v>
      </c>
      <c r="AU426" s="1" t="s">
        <v>125</v>
      </c>
      <c r="AW426" s="4">
        <v>124.25</v>
      </c>
      <c r="AX426" s="1">
        <v>425575000000</v>
      </c>
      <c r="AY426" s="1" t="s">
        <v>125</v>
      </c>
      <c r="BA426" s="4">
        <v>134.25</v>
      </c>
      <c r="BB426" s="1">
        <v>425575000000000</v>
      </c>
      <c r="BC426" s="1" t="s">
        <v>125</v>
      </c>
      <c r="BE426" s="4">
        <v>144.25</v>
      </c>
      <c r="BF426" s="1">
        <v>4.25575E+17</v>
      </c>
      <c r="BG426" s="1" t="s">
        <v>125</v>
      </c>
    </row>
    <row r="427" spans="1:59" x14ac:dyDescent="0.55000000000000004">
      <c r="A427" s="20">
        <v>4.26</v>
      </c>
      <c r="B427" s="1">
        <v>426</v>
      </c>
      <c r="C427" s="1" t="s">
        <v>131</v>
      </c>
      <c r="E427" s="4">
        <v>14.26</v>
      </c>
      <c r="F427" s="21">
        <v>26.133999999999801</v>
      </c>
      <c r="G427" s="1" t="s">
        <v>129</v>
      </c>
      <c r="I427" s="20">
        <v>24.26</v>
      </c>
      <c r="J427" s="1">
        <v>26.133999999999801</v>
      </c>
      <c r="K427" s="1" t="s">
        <v>134</v>
      </c>
      <c r="M427" s="20">
        <v>34.26</v>
      </c>
      <c r="N427" s="1">
        <v>10.798</v>
      </c>
      <c r="O427" s="1" t="s">
        <v>135</v>
      </c>
      <c r="Q427" s="20">
        <v>44.26</v>
      </c>
      <c r="R427" s="1">
        <v>3.556</v>
      </c>
      <c r="S427" s="1" t="s">
        <v>137</v>
      </c>
      <c r="U427" s="20">
        <v>54.26</v>
      </c>
      <c r="V427" s="1">
        <v>16.797999999999899</v>
      </c>
      <c r="W427" s="1" t="s">
        <v>137</v>
      </c>
      <c r="Y427" s="20">
        <v>64.260000000000005</v>
      </c>
      <c r="Z427" s="1">
        <v>172.71</v>
      </c>
      <c r="AA427" s="1" t="s">
        <v>137</v>
      </c>
      <c r="AC427" s="20">
        <v>74.260000000000005</v>
      </c>
      <c r="AD427" s="1">
        <v>4.8339999999999597</v>
      </c>
      <c r="AE427" s="1" t="s">
        <v>125</v>
      </c>
      <c r="AG427" s="20">
        <v>84.26</v>
      </c>
      <c r="AH427" s="1">
        <v>48.339999999999897</v>
      </c>
      <c r="AI427" s="1" t="s">
        <v>125</v>
      </c>
      <c r="AK427" s="20">
        <v>94.26</v>
      </c>
      <c r="AL427" s="1">
        <v>483.40000000000202</v>
      </c>
      <c r="AM427" s="1" t="s">
        <v>125</v>
      </c>
      <c r="AO427" s="4">
        <v>104.26</v>
      </c>
      <c r="AP427" s="1">
        <v>426574</v>
      </c>
      <c r="AQ427" s="1" t="s">
        <v>125</v>
      </c>
      <c r="AS427" s="4">
        <v>114.26</v>
      </c>
      <c r="AT427" s="1">
        <v>426574000</v>
      </c>
      <c r="AU427" s="1" t="s">
        <v>125</v>
      </c>
      <c r="AW427" s="4">
        <v>124.26</v>
      </c>
      <c r="AX427" s="1">
        <v>426574000000</v>
      </c>
      <c r="AY427" s="1" t="s">
        <v>125</v>
      </c>
      <c r="BA427" s="4">
        <v>134.26</v>
      </c>
      <c r="BB427" s="1">
        <v>426574000000000</v>
      </c>
      <c r="BC427" s="1" t="s">
        <v>125</v>
      </c>
      <c r="BE427" s="4">
        <v>144.26</v>
      </c>
      <c r="BF427" s="1">
        <v>4.26574E+17</v>
      </c>
      <c r="BG427" s="1" t="s">
        <v>125</v>
      </c>
    </row>
    <row r="428" spans="1:59" x14ac:dyDescent="0.55000000000000004">
      <c r="A428" s="20">
        <v>4.2699999999999996</v>
      </c>
      <c r="B428" s="1">
        <v>427</v>
      </c>
      <c r="C428" s="1" t="s">
        <v>131</v>
      </c>
      <c r="E428" s="4">
        <v>14.27</v>
      </c>
      <c r="F428" s="21">
        <v>26.192999999999799</v>
      </c>
      <c r="G428" s="1" t="s">
        <v>129</v>
      </c>
      <c r="I428" s="20">
        <v>24.27</v>
      </c>
      <c r="J428" s="1">
        <v>26.192999999999799</v>
      </c>
      <c r="K428" s="1" t="s">
        <v>134</v>
      </c>
      <c r="M428" s="20">
        <v>34.270000000000003</v>
      </c>
      <c r="N428" s="1">
        <v>10.821</v>
      </c>
      <c r="O428" s="1" t="s">
        <v>135</v>
      </c>
      <c r="Q428" s="20">
        <v>44.27</v>
      </c>
      <c r="R428" s="1">
        <v>3.5619999999999998</v>
      </c>
      <c r="S428" s="1" t="s">
        <v>137</v>
      </c>
      <c r="U428" s="20">
        <v>54.27</v>
      </c>
      <c r="V428" s="1">
        <v>16.820999999999898</v>
      </c>
      <c r="W428" s="1" t="s">
        <v>137</v>
      </c>
      <c r="Y428" s="20">
        <v>64.27</v>
      </c>
      <c r="Z428" s="1">
        <v>173.04499999999999</v>
      </c>
      <c r="AA428" s="1" t="s">
        <v>137</v>
      </c>
      <c r="AC428" s="20">
        <v>74.27</v>
      </c>
      <c r="AD428" s="1">
        <v>4.84299999999996</v>
      </c>
      <c r="AE428" s="1" t="s">
        <v>125</v>
      </c>
      <c r="AG428" s="20">
        <v>84.27</v>
      </c>
      <c r="AH428" s="1">
        <v>48.4299999999999</v>
      </c>
      <c r="AI428" s="1" t="s">
        <v>125</v>
      </c>
      <c r="AK428" s="20">
        <v>94.27</v>
      </c>
      <c r="AL428" s="1">
        <v>484.300000000002</v>
      </c>
      <c r="AM428" s="1" t="s">
        <v>125</v>
      </c>
      <c r="AO428" s="4">
        <v>104.27</v>
      </c>
      <c r="AP428" s="1">
        <v>427573</v>
      </c>
      <c r="AQ428" s="1" t="s">
        <v>125</v>
      </c>
      <c r="AS428" s="4">
        <v>114.27</v>
      </c>
      <c r="AT428" s="1">
        <v>427573000</v>
      </c>
      <c r="AU428" s="1" t="s">
        <v>125</v>
      </c>
      <c r="AW428" s="4">
        <v>124.27</v>
      </c>
      <c r="AX428" s="1">
        <v>427573000000</v>
      </c>
      <c r="AY428" s="1" t="s">
        <v>125</v>
      </c>
      <c r="BA428" s="4">
        <v>134.27000000000001</v>
      </c>
      <c r="BB428" s="1">
        <v>427573000000000</v>
      </c>
      <c r="BC428" s="1" t="s">
        <v>125</v>
      </c>
      <c r="BE428" s="4">
        <v>144.27000000000001</v>
      </c>
      <c r="BF428" s="1">
        <v>4.27573E+17</v>
      </c>
      <c r="BG428" s="1" t="s">
        <v>125</v>
      </c>
    </row>
    <row r="429" spans="1:59" x14ac:dyDescent="0.55000000000000004">
      <c r="A429" s="20">
        <v>4.28</v>
      </c>
      <c r="B429" s="1">
        <v>428</v>
      </c>
      <c r="C429" s="1" t="s">
        <v>131</v>
      </c>
      <c r="E429" s="4">
        <v>14.28</v>
      </c>
      <c r="F429" s="21">
        <v>26.2519999999998</v>
      </c>
      <c r="G429" s="1" t="s">
        <v>129</v>
      </c>
      <c r="I429" s="20">
        <v>24.28</v>
      </c>
      <c r="J429" s="1">
        <v>26.2519999999998</v>
      </c>
      <c r="K429" s="1" t="s">
        <v>134</v>
      </c>
      <c r="M429" s="20">
        <v>34.28</v>
      </c>
      <c r="N429" s="1">
        <v>10.843999999999999</v>
      </c>
      <c r="O429" s="1" t="s">
        <v>135</v>
      </c>
      <c r="Q429" s="20">
        <v>44.28</v>
      </c>
      <c r="R429" s="1">
        <v>3.5680000000000001</v>
      </c>
      <c r="S429" s="1" t="s">
        <v>137</v>
      </c>
      <c r="U429" s="20">
        <v>54.28</v>
      </c>
      <c r="V429" s="1">
        <v>16.843999999999902</v>
      </c>
      <c r="W429" s="1" t="s">
        <v>137</v>
      </c>
      <c r="Y429" s="20">
        <v>64.28</v>
      </c>
      <c r="Z429" s="1">
        <v>173.38</v>
      </c>
      <c r="AA429" s="1" t="s">
        <v>137</v>
      </c>
      <c r="AC429" s="20">
        <v>74.28</v>
      </c>
      <c r="AD429" s="1">
        <v>4.8519999999999603</v>
      </c>
      <c r="AE429" s="1" t="s">
        <v>125</v>
      </c>
      <c r="AG429" s="20">
        <v>84.28</v>
      </c>
      <c r="AH429" s="1">
        <v>48.519999999999897</v>
      </c>
      <c r="AI429" s="1" t="s">
        <v>125</v>
      </c>
      <c r="AK429" s="20">
        <v>94.28</v>
      </c>
      <c r="AL429" s="1">
        <v>485.20000000000198</v>
      </c>
      <c r="AM429" s="1" t="s">
        <v>125</v>
      </c>
      <c r="AO429" s="4">
        <v>104.28</v>
      </c>
      <c r="AP429" s="1">
        <v>428572</v>
      </c>
      <c r="AQ429" s="1" t="s">
        <v>125</v>
      </c>
      <c r="AS429" s="4">
        <v>114.28</v>
      </c>
      <c r="AT429" s="1">
        <v>428572000</v>
      </c>
      <c r="AU429" s="1" t="s">
        <v>125</v>
      </c>
      <c r="AW429" s="4">
        <v>124.28</v>
      </c>
      <c r="AX429" s="1">
        <v>428572000000</v>
      </c>
      <c r="AY429" s="1" t="s">
        <v>125</v>
      </c>
      <c r="BA429" s="4">
        <v>134.28</v>
      </c>
      <c r="BB429" s="1">
        <v>428572000000000</v>
      </c>
      <c r="BC429" s="1" t="s">
        <v>125</v>
      </c>
      <c r="BE429" s="4">
        <v>144.28</v>
      </c>
      <c r="BF429" s="1">
        <v>4.28572E+17</v>
      </c>
      <c r="BG429" s="1" t="s">
        <v>125</v>
      </c>
    </row>
    <row r="430" spans="1:59" x14ac:dyDescent="0.55000000000000004">
      <c r="A430" s="20">
        <v>4.29</v>
      </c>
      <c r="B430" s="1">
        <v>429</v>
      </c>
      <c r="C430" s="1" t="s">
        <v>131</v>
      </c>
      <c r="E430" s="4">
        <v>14.29</v>
      </c>
      <c r="F430" s="21">
        <v>26.310999999999801</v>
      </c>
      <c r="G430" s="1" t="s">
        <v>129</v>
      </c>
      <c r="I430" s="20">
        <v>24.29</v>
      </c>
      <c r="J430" s="1">
        <v>26.310999999999801</v>
      </c>
      <c r="K430" s="1" t="s">
        <v>134</v>
      </c>
      <c r="M430" s="20">
        <v>34.29</v>
      </c>
      <c r="N430" s="1">
        <v>10.867000000000001</v>
      </c>
      <c r="O430" s="1" t="s">
        <v>135</v>
      </c>
      <c r="Q430" s="20">
        <v>44.29</v>
      </c>
      <c r="R430" s="1">
        <v>3.5739999999999998</v>
      </c>
      <c r="S430" s="1" t="s">
        <v>137</v>
      </c>
      <c r="U430" s="20">
        <v>54.29</v>
      </c>
      <c r="V430" s="1">
        <v>16.866999999999901</v>
      </c>
      <c r="W430" s="1" t="s">
        <v>137</v>
      </c>
      <c r="Y430" s="20">
        <v>64.290000000000006</v>
      </c>
      <c r="Z430" s="1">
        <v>173.715</v>
      </c>
      <c r="AA430" s="1" t="s">
        <v>137</v>
      </c>
      <c r="AC430" s="20">
        <v>74.290000000000006</v>
      </c>
      <c r="AD430" s="1">
        <v>4.8609999999999598</v>
      </c>
      <c r="AE430" s="1" t="s">
        <v>125</v>
      </c>
      <c r="AG430" s="20">
        <v>84.29</v>
      </c>
      <c r="AH430" s="1">
        <v>48.6099999999999</v>
      </c>
      <c r="AI430" s="1" t="s">
        <v>125</v>
      </c>
      <c r="AK430" s="20">
        <v>94.29</v>
      </c>
      <c r="AL430" s="1">
        <v>486.10000000000201</v>
      </c>
      <c r="AM430" s="1" t="s">
        <v>125</v>
      </c>
      <c r="AO430" s="4">
        <v>104.29</v>
      </c>
      <c r="AP430" s="1">
        <v>429571</v>
      </c>
      <c r="AQ430" s="1" t="s">
        <v>125</v>
      </c>
      <c r="AS430" s="4">
        <v>114.29</v>
      </c>
      <c r="AT430" s="1">
        <v>429571000</v>
      </c>
      <c r="AU430" s="1" t="s">
        <v>125</v>
      </c>
      <c r="AW430" s="4">
        <v>124.29</v>
      </c>
      <c r="AX430" s="1">
        <v>429571000000</v>
      </c>
      <c r="AY430" s="1" t="s">
        <v>125</v>
      </c>
      <c r="BA430" s="4">
        <v>134.29</v>
      </c>
      <c r="BB430" s="1">
        <v>429571000000000</v>
      </c>
      <c r="BC430" s="1" t="s">
        <v>125</v>
      </c>
      <c r="BE430" s="4">
        <v>144.29</v>
      </c>
      <c r="BF430" s="1">
        <v>4.29571E+17</v>
      </c>
      <c r="BG430" s="1" t="s">
        <v>125</v>
      </c>
    </row>
    <row r="431" spans="1:59" x14ac:dyDescent="0.55000000000000004">
      <c r="A431" s="20">
        <v>4.3</v>
      </c>
      <c r="B431" s="1">
        <v>430</v>
      </c>
      <c r="C431" s="1" t="s">
        <v>131</v>
      </c>
      <c r="E431" s="4">
        <v>14.3</v>
      </c>
      <c r="F431" s="21">
        <v>26.369999999999798</v>
      </c>
      <c r="G431" s="1" t="s">
        <v>129</v>
      </c>
      <c r="I431" s="20">
        <v>24.3</v>
      </c>
      <c r="J431" s="1">
        <v>26.369999999999798</v>
      </c>
      <c r="K431" s="1" t="s">
        <v>134</v>
      </c>
      <c r="M431" s="20">
        <v>34.299999999999997</v>
      </c>
      <c r="N431" s="1">
        <v>10.89</v>
      </c>
      <c r="O431" s="1" t="s">
        <v>135</v>
      </c>
      <c r="Q431" s="20">
        <v>44.3</v>
      </c>
      <c r="R431" s="1">
        <v>3.58</v>
      </c>
      <c r="S431" s="1" t="s">
        <v>137</v>
      </c>
      <c r="U431" s="20">
        <v>54.3</v>
      </c>
      <c r="V431" s="1">
        <v>16.889999999999901</v>
      </c>
      <c r="W431" s="1" t="s">
        <v>137</v>
      </c>
      <c r="Y431" s="20">
        <v>64.3</v>
      </c>
      <c r="Z431" s="1">
        <v>174.05</v>
      </c>
      <c r="AA431" s="1" t="s">
        <v>137</v>
      </c>
      <c r="AC431" s="20">
        <v>74.3</v>
      </c>
      <c r="AD431" s="1">
        <v>4.8699999999999601</v>
      </c>
      <c r="AE431" s="1" t="s">
        <v>125</v>
      </c>
      <c r="AG431" s="20">
        <v>84.3</v>
      </c>
      <c r="AH431" s="1">
        <v>48.699999999999903</v>
      </c>
      <c r="AI431" s="1" t="s">
        <v>125</v>
      </c>
      <c r="AK431" s="20">
        <v>94.3</v>
      </c>
      <c r="AL431" s="1">
        <v>487.00000000000199</v>
      </c>
      <c r="AM431" s="1" t="s">
        <v>125</v>
      </c>
      <c r="AO431" s="4">
        <v>104.3</v>
      </c>
      <c r="AP431" s="1">
        <v>430570</v>
      </c>
      <c r="AQ431" s="1" t="s">
        <v>125</v>
      </c>
      <c r="AS431" s="4">
        <v>114.3</v>
      </c>
      <c r="AT431" s="1">
        <v>430570000</v>
      </c>
      <c r="AU431" s="1" t="s">
        <v>125</v>
      </c>
      <c r="AW431" s="4">
        <v>124.3</v>
      </c>
      <c r="AX431" s="1">
        <v>430570000000</v>
      </c>
      <c r="AY431" s="1" t="s">
        <v>125</v>
      </c>
      <c r="BA431" s="4">
        <v>134.30000000000001</v>
      </c>
      <c r="BB431" s="1">
        <v>430570000000000</v>
      </c>
      <c r="BC431" s="1" t="s">
        <v>125</v>
      </c>
      <c r="BE431" s="4">
        <v>144.30000000000001</v>
      </c>
      <c r="BF431" s="1">
        <v>4.3057E+17</v>
      </c>
      <c r="BG431" s="1" t="s">
        <v>125</v>
      </c>
    </row>
    <row r="432" spans="1:59" x14ac:dyDescent="0.55000000000000004">
      <c r="A432" s="20">
        <v>4.3099999999999996</v>
      </c>
      <c r="B432" s="1">
        <v>431</v>
      </c>
      <c r="C432" s="1" t="s">
        <v>131</v>
      </c>
      <c r="E432" s="4">
        <v>14.31</v>
      </c>
      <c r="F432" s="21">
        <v>26.4289999999998</v>
      </c>
      <c r="G432" s="1" t="s">
        <v>129</v>
      </c>
      <c r="I432" s="20">
        <v>24.31</v>
      </c>
      <c r="J432" s="1">
        <v>26.4289999999998</v>
      </c>
      <c r="K432" s="1" t="s">
        <v>134</v>
      </c>
      <c r="M432" s="20">
        <v>34.31</v>
      </c>
      <c r="N432" s="1">
        <v>10.913</v>
      </c>
      <c r="O432" s="1" t="s">
        <v>135</v>
      </c>
      <c r="Q432" s="20">
        <v>44.31</v>
      </c>
      <c r="R432" s="1">
        <v>3.5859999999999999</v>
      </c>
      <c r="S432" s="1" t="s">
        <v>137</v>
      </c>
      <c r="U432" s="20">
        <v>54.31</v>
      </c>
      <c r="V432" s="1">
        <v>16.912999999999901</v>
      </c>
      <c r="W432" s="1" t="s">
        <v>137</v>
      </c>
      <c r="Y432" s="20">
        <v>64.31</v>
      </c>
      <c r="Z432" s="1">
        <v>174.38499999999999</v>
      </c>
      <c r="AA432" s="1" t="s">
        <v>137</v>
      </c>
      <c r="AC432" s="20">
        <v>74.31</v>
      </c>
      <c r="AD432" s="1">
        <v>4.8789999999999596</v>
      </c>
      <c r="AE432" s="1" t="s">
        <v>125</v>
      </c>
      <c r="AG432" s="20">
        <v>84.31</v>
      </c>
      <c r="AH432" s="1">
        <v>48.7899999999999</v>
      </c>
      <c r="AI432" s="1" t="s">
        <v>125</v>
      </c>
      <c r="AK432" s="20">
        <v>94.31</v>
      </c>
      <c r="AL432" s="1">
        <v>487.90000000000202</v>
      </c>
      <c r="AM432" s="1" t="s">
        <v>125</v>
      </c>
      <c r="AO432" s="4">
        <v>104.31</v>
      </c>
      <c r="AP432" s="1">
        <v>431569</v>
      </c>
      <c r="AQ432" s="1" t="s">
        <v>125</v>
      </c>
      <c r="AS432" s="4">
        <v>114.31</v>
      </c>
      <c r="AT432" s="1">
        <v>431569000</v>
      </c>
      <c r="AU432" s="1" t="s">
        <v>125</v>
      </c>
      <c r="AW432" s="4">
        <v>124.31</v>
      </c>
      <c r="AX432" s="1">
        <v>431569000000</v>
      </c>
      <c r="AY432" s="1" t="s">
        <v>125</v>
      </c>
      <c r="BA432" s="4">
        <v>134.31</v>
      </c>
      <c r="BB432" s="1">
        <v>431569000000000</v>
      </c>
      <c r="BC432" s="1" t="s">
        <v>125</v>
      </c>
      <c r="BE432" s="4">
        <v>144.31</v>
      </c>
      <c r="BF432" s="1">
        <v>4.31569E+17</v>
      </c>
      <c r="BG432" s="1" t="s">
        <v>125</v>
      </c>
    </row>
    <row r="433" spans="1:59" x14ac:dyDescent="0.55000000000000004">
      <c r="A433" s="20">
        <v>4.32</v>
      </c>
      <c r="B433" s="1">
        <v>432</v>
      </c>
      <c r="C433" s="1" t="s">
        <v>131</v>
      </c>
      <c r="E433" s="4">
        <v>14.32</v>
      </c>
      <c r="F433" s="21">
        <v>26.487999999999801</v>
      </c>
      <c r="G433" s="1" t="s">
        <v>129</v>
      </c>
      <c r="I433" s="20">
        <v>24.32</v>
      </c>
      <c r="J433" s="1">
        <v>26.487999999999801</v>
      </c>
      <c r="K433" s="1" t="s">
        <v>134</v>
      </c>
      <c r="M433" s="20">
        <v>34.32</v>
      </c>
      <c r="N433" s="1">
        <v>10.936</v>
      </c>
      <c r="O433" s="1" t="s">
        <v>135</v>
      </c>
      <c r="Q433" s="20">
        <v>44.32</v>
      </c>
      <c r="R433" s="1">
        <v>3.5920000000000001</v>
      </c>
      <c r="S433" s="1" t="s">
        <v>137</v>
      </c>
      <c r="U433" s="20">
        <v>54.32</v>
      </c>
      <c r="V433" s="1">
        <v>16.9359999999999</v>
      </c>
      <c r="W433" s="1" t="s">
        <v>137</v>
      </c>
      <c r="Y433" s="20">
        <v>64.319999999999993</v>
      </c>
      <c r="Z433" s="1">
        <v>174.72</v>
      </c>
      <c r="AA433" s="1" t="s">
        <v>137</v>
      </c>
      <c r="AC433" s="20">
        <v>74.319999999999993</v>
      </c>
      <c r="AD433" s="1">
        <v>4.8879999999999599</v>
      </c>
      <c r="AE433" s="1" t="s">
        <v>125</v>
      </c>
      <c r="AG433" s="20">
        <v>84.32</v>
      </c>
      <c r="AH433" s="1">
        <v>48.879999999999903</v>
      </c>
      <c r="AI433" s="1" t="s">
        <v>125</v>
      </c>
      <c r="AK433" s="20">
        <v>94.32</v>
      </c>
      <c r="AL433" s="1">
        <v>488.800000000002</v>
      </c>
      <c r="AM433" s="1" t="s">
        <v>125</v>
      </c>
      <c r="AO433" s="4">
        <v>104.32</v>
      </c>
      <c r="AP433" s="1">
        <v>432568</v>
      </c>
      <c r="AQ433" s="1" t="s">
        <v>125</v>
      </c>
      <c r="AS433" s="4">
        <v>114.32</v>
      </c>
      <c r="AT433" s="1">
        <v>432568000</v>
      </c>
      <c r="AU433" s="1" t="s">
        <v>125</v>
      </c>
      <c r="AW433" s="4">
        <v>124.32</v>
      </c>
      <c r="AX433" s="1">
        <v>432568000000</v>
      </c>
      <c r="AY433" s="1" t="s">
        <v>125</v>
      </c>
      <c r="BA433" s="4">
        <v>134.32</v>
      </c>
      <c r="BB433" s="1">
        <v>432568000000000</v>
      </c>
      <c r="BC433" s="1" t="s">
        <v>125</v>
      </c>
      <c r="BE433" s="4">
        <v>144.32</v>
      </c>
      <c r="BF433" s="1">
        <v>4.32568E+17</v>
      </c>
      <c r="BG433" s="1" t="s">
        <v>125</v>
      </c>
    </row>
    <row r="434" spans="1:59" x14ac:dyDescent="0.55000000000000004">
      <c r="A434" s="20">
        <v>4.33</v>
      </c>
      <c r="B434" s="1">
        <v>433</v>
      </c>
      <c r="C434" s="1" t="s">
        <v>131</v>
      </c>
      <c r="E434" s="4">
        <v>14.33</v>
      </c>
      <c r="F434" s="21">
        <v>26.546999999999802</v>
      </c>
      <c r="G434" s="1" t="s">
        <v>129</v>
      </c>
      <c r="I434" s="20">
        <v>24.33</v>
      </c>
      <c r="J434" s="1">
        <v>26.546999999999802</v>
      </c>
      <c r="K434" s="1" t="s">
        <v>134</v>
      </c>
      <c r="M434" s="20">
        <v>34.33</v>
      </c>
      <c r="N434" s="1">
        <v>10.959</v>
      </c>
      <c r="O434" s="1" t="s">
        <v>135</v>
      </c>
      <c r="Q434" s="20">
        <v>44.33</v>
      </c>
      <c r="R434" s="1">
        <v>3.5979999999999999</v>
      </c>
      <c r="S434" s="1" t="s">
        <v>137</v>
      </c>
      <c r="U434" s="20">
        <v>54.33</v>
      </c>
      <c r="V434" s="1">
        <v>16.9589999999999</v>
      </c>
      <c r="W434" s="1" t="s">
        <v>137</v>
      </c>
      <c r="Y434" s="20">
        <v>64.33</v>
      </c>
      <c r="Z434" s="1">
        <v>175.05500000000001</v>
      </c>
      <c r="AA434" s="1" t="s">
        <v>137</v>
      </c>
      <c r="AC434" s="20">
        <v>74.33</v>
      </c>
      <c r="AD434" s="1">
        <v>4.8969999999999603</v>
      </c>
      <c r="AE434" s="1" t="s">
        <v>125</v>
      </c>
      <c r="AG434" s="20">
        <v>84.33</v>
      </c>
      <c r="AH434" s="1">
        <v>48.969999999999899</v>
      </c>
      <c r="AI434" s="1" t="s">
        <v>125</v>
      </c>
      <c r="AK434" s="20">
        <v>94.33</v>
      </c>
      <c r="AL434" s="1">
        <v>489.70000000000198</v>
      </c>
      <c r="AM434" s="1" t="s">
        <v>125</v>
      </c>
      <c r="AO434" s="4">
        <v>104.33</v>
      </c>
      <c r="AP434" s="1">
        <v>433567</v>
      </c>
      <c r="AQ434" s="1" t="s">
        <v>125</v>
      </c>
      <c r="AS434" s="4">
        <v>114.33</v>
      </c>
      <c r="AT434" s="1">
        <v>433567000</v>
      </c>
      <c r="AU434" s="1" t="s">
        <v>125</v>
      </c>
      <c r="AW434" s="4">
        <v>124.33</v>
      </c>
      <c r="AX434" s="1">
        <v>433567000000</v>
      </c>
      <c r="AY434" s="1" t="s">
        <v>125</v>
      </c>
      <c r="BA434" s="4">
        <v>134.33000000000001</v>
      </c>
      <c r="BB434" s="1">
        <v>433567000000000</v>
      </c>
      <c r="BC434" s="1" t="s">
        <v>125</v>
      </c>
      <c r="BE434" s="4">
        <v>144.33000000000001</v>
      </c>
      <c r="BF434" s="1">
        <v>4.33567E+17</v>
      </c>
      <c r="BG434" s="1" t="s">
        <v>125</v>
      </c>
    </row>
    <row r="435" spans="1:59" x14ac:dyDescent="0.55000000000000004">
      <c r="A435" s="20">
        <v>4.34</v>
      </c>
      <c r="B435" s="1">
        <v>434</v>
      </c>
      <c r="C435" s="1" t="s">
        <v>131</v>
      </c>
      <c r="E435" s="4">
        <v>14.34</v>
      </c>
      <c r="F435" s="21">
        <v>26.605999999999799</v>
      </c>
      <c r="G435" s="1" t="s">
        <v>129</v>
      </c>
      <c r="I435" s="20">
        <v>24.34</v>
      </c>
      <c r="J435" s="1">
        <v>26.605999999999799</v>
      </c>
      <c r="K435" s="1" t="s">
        <v>134</v>
      </c>
      <c r="M435" s="20">
        <v>34.340000000000003</v>
      </c>
      <c r="N435" s="1">
        <v>10.981999999999999</v>
      </c>
      <c r="O435" s="1" t="s">
        <v>135</v>
      </c>
      <c r="Q435" s="20">
        <v>44.34</v>
      </c>
      <c r="R435" s="1">
        <v>3.6040000000000001</v>
      </c>
      <c r="S435" s="1" t="s">
        <v>137</v>
      </c>
      <c r="U435" s="20">
        <v>54.34</v>
      </c>
      <c r="V435" s="1">
        <v>16.9819999999999</v>
      </c>
      <c r="W435" s="1" t="s">
        <v>137</v>
      </c>
      <c r="Y435" s="20">
        <v>64.34</v>
      </c>
      <c r="Z435" s="1">
        <v>175.39</v>
      </c>
      <c r="AA435" s="1" t="s">
        <v>137</v>
      </c>
      <c r="AC435" s="20">
        <v>74.34</v>
      </c>
      <c r="AD435" s="1">
        <v>4.9059999999999597</v>
      </c>
      <c r="AE435" s="1" t="s">
        <v>125</v>
      </c>
      <c r="AG435" s="20">
        <v>84.34</v>
      </c>
      <c r="AH435" s="1">
        <v>49.059999999999903</v>
      </c>
      <c r="AI435" s="1" t="s">
        <v>125</v>
      </c>
      <c r="AK435" s="20">
        <v>94.34</v>
      </c>
      <c r="AL435" s="1">
        <v>490.60000000000201</v>
      </c>
      <c r="AM435" s="1" t="s">
        <v>125</v>
      </c>
      <c r="AO435" s="4">
        <v>104.34</v>
      </c>
      <c r="AP435" s="1">
        <v>434566</v>
      </c>
      <c r="AQ435" s="1" t="s">
        <v>125</v>
      </c>
      <c r="AS435" s="4">
        <v>114.34</v>
      </c>
      <c r="AT435" s="1">
        <v>434566000</v>
      </c>
      <c r="AU435" s="1" t="s">
        <v>125</v>
      </c>
      <c r="AW435" s="4">
        <v>124.34</v>
      </c>
      <c r="AX435" s="1">
        <v>434566000000</v>
      </c>
      <c r="AY435" s="1" t="s">
        <v>125</v>
      </c>
      <c r="BA435" s="4">
        <v>134.34</v>
      </c>
      <c r="BB435" s="1">
        <v>434566000000000</v>
      </c>
      <c r="BC435" s="1" t="s">
        <v>125</v>
      </c>
      <c r="BE435" s="4">
        <v>144.34</v>
      </c>
      <c r="BF435" s="1">
        <v>4.34566E+17</v>
      </c>
      <c r="BG435" s="1" t="s">
        <v>125</v>
      </c>
    </row>
    <row r="436" spans="1:59" x14ac:dyDescent="0.55000000000000004">
      <c r="A436" s="20">
        <v>4.3499999999999996</v>
      </c>
      <c r="B436" s="1">
        <v>435</v>
      </c>
      <c r="C436" s="1" t="s">
        <v>131</v>
      </c>
      <c r="E436" s="4">
        <v>14.35</v>
      </c>
      <c r="F436" s="21">
        <v>26.6649999999998</v>
      </c>
      <c r="G436" s="1" t="s">
        <v>129</v>
      </c>
      <c r="I436" s="20">
        <v>24.35</v>
      </c>
      <c r="J436" s="1">
        <v>26.6649999999998</v>
      </c>
      <c r="K436" s="1" t="s">
        <v>134</v>
      </c>
      <c r="M436" s="20">
        <v>34.35</v>
      </c>
      <c r="N436" s="1">
        <v>11.005000000000001</v>
      </c>
      <c r="O436" s="1" t="s">
        <v>135</v>
      </c>
      <c r="Q436" s="20">
        <v>44.35</v>
      </c>
      <c r="R436" s="1">
        <v>3.61</v>
      </c>
      <c r="S436" s="1" t="s">
        <v>137</v>
      </c>
      <c r="U436" s="20">
        <v>54.35</v>
      </c>
      <c r="V436" s="1">
        <v>17.0049999999999</v>
      </c>
      <c r="W436" s="1" t="s">
        <v>137</v>
      </c>
      <c r="Y436" s="20">
        <v>64.349999999999994</v>
      </c>
      <c r="Z436" s="1">
        <v>175.72499999999999</v>
      </c>
      <c r="AA436" s="1" t="s">
        <v>137</v>
      </c>
      <c r="AC436" s="20">
        <v>74.349999999999994</v>
      </c>
      <c r="AD436" s="1">
        <v>4.9149999999999601</v>
      </c>
      <c r="AE436" s="1" t="s">
        <v>125</v>
      </c>
      <c r="AG436" s="20">
        <v>84.35</v>
      </c>
      <c r="AH436" s="1">
        <v>49.149999999999899</v>
      </c>
      <c r="AI436" s="1" t="s">
        <v>125</v>
      </c>
      <c r="AK436" s="20">
        <v>94.35</v>
      </c>
      <c r="AL436" s="1">
        <v>491.50000000000301</v>
      </c>
      <c r="AM436" s="1" t="s">
        <v>125</v>
      </c>
      <c r="AO436" s="4">
        <v>104.35</v>
      </c>
      <c r="AP436" s="1">
        <v>435565</v>
      </c>
      <c r="AQ436" s="1" t="s">
        <v>125</v>
      </c>
      <c r="AS436" s="4">
        <v>114.35</v>
      </c>
      <c r="AT436" s="1">
        <v>435565000</v>
      </c>
      <c r="AU436" s="1" t="s">
        <v>125</v>
      </c>
      <c r="AW436" s="4">
        <v>124.35</v>
      </c>
      <c r="AX436" s="1">
        <v>435565000000</v>
      </c>
      <c r="AY436" s="1" t="s">
        <v>125</v>
      </c>
      <c r="BA436" s="4">
        <v>134.35</v>
      </c>
      <c r="BB436" s="1">
        <v>435565000000000</v>
      </c>
      <c r="BC436" s="1" t="s">
        <v>125</v>
      </c>
      <c r="BE436" s="4">
        <v>144.35</v>
      </c>
      <c r="BF436" s="1">
        <v>4.35565E+17</v>
      </c>
      <c r="BG436" s="1" t="s">
        <v>125</v>
      </c>
    </row>
    <row r="437" spans="1:59" x14ac:dyDescent="0.55000000000000004">
      <c r="A437" s="20">
        <v>4.3600000000000003</v>
      </c>
      <c r="B437" s="1">
        <v>436</v>
      </c>
      <c r="C437" s="1" t="s">
        <v>131</v>
      </c>
      <c r="E437" s="4">
        <v>14.36</v>
      </c>
      <c r="F437" s="21">
        <v>26.723999999999801</v>
      </c>
      <c r="G437" s="1" t="s">
        <v>129</v>
      </c>
      <c r="I437" s="20">
        <v>24.36</v>
      </c>
      <c r="J437" s="1">
        <v>26.723999999999801</v>
      </c>
      <c r="K437" s="1" t="s">
        <v>134</v>
      </c>
      <c r="M437" s="20">
        <v>34.36</v>
      </c>
      <c r="N437" s="1">
        <v>11.028</v>
      </c>
      <c r="O437" s="1" t="s">
        <v>135</v>
      </c>
      <c r="Q437" s="20">
        <v>44.36</v>
      </c>
      <c r="R437" s="1">
        <v>3.6160000000000001</v>
      </c>
      <c r="S437" s="1" t="s">
        <v>137</v>
      </c>
      <c r="U437" s="20">
        <v>54.36</v>
      </c>
      <c r="V437" s="1">
        <v>17.027999999999899</v>
      </c>
      <c r="W437" s="1" t="s">
        <v>137</v>
      </c>
      <c r="Y437" s="20">
        <v>64.36</v>
      </c>
      <c r="Z437" s="1">
        <v>176.06</v>
      </c>
      <c r="AA437" s="1" t="s">
        <v>137</v>
      </c>
      <c r="AC437" s="20">
        <v>74.36</v>
      </c>
      <c r="AD437" s="1">
        <v>4.9239999999999604</v>
      </c>
      <c r="AE437" s="1" t="s">
        <v>125</v>
      </c>
      <c r="AG437" s="20">
        <v>84.36</v>
      </c>
      <c r="AH437" s="1">
        <v>49.239999999999903</v>
      </c>
      <c r="AI437" s="1" t="s">
        <v>125</v>
      </c>
      <c r="AK437" s="20">
        <v>94.36</v>
      </c>
      <c r="AL437" s="1">
        <v>492.40000000000202</v>
      </c>
      <c r="AM437" s="1" t="s">
        <v>125</v>
      </c>
      <c r="AO437" s="4">
        <v>104.36</v>
      </c>
      <c r="AP437" s="1">
        <v>436564</v>
      </c>
      <c r="AQ437" s="1" t="s">
        <v>125</v>
      </c>
      <c r="AS437" s="4">
        <v>114.36</v>
      </c>
      <c r="AT437" s="1">
        <v>436564000</v>
      </c>
      <c r="AU437" s="1" t="s">
        <v>125</v>
      </c>
      <c r="AW437" s="4">
        <v>124.36</v>
      </c>
      <c r="AX437" s="1">
        <v>436564000000</v>
      </c>
      <c r="AY437" s="1" t="s">
        <v>125</v>
      </c>
      <c r="BA437" s="4">
        <v>134.36000000000001</v>
      </c>
      <c r="BB437" s="1">
        <v>436564000000000</v>
      </c>
      <c r="BC437" s="1" t="s">
        <v>125</v>
      </c>
      <c r="BE437" s="4">
        <v>144.36000000000001</v>
      </c>
      <c r="BF437" s="1">
        <v>4.36564E+17</v>
      </c>
      <c r="BG437" s="1" t="s">
        <v>125</v>
      </c>
    </row>
    <row r="438" spans="1:59" x14ac:dyDescent="0.55000000000000004">
      <c r="A438" s="20">
        <v>4.37</v>
      </c>
      <c r="B438" s="1">
        <v>437</v>
      </c>
      <c r="C438" s="1" t="s">
        <v>131</v>
      </c>
      <c r="E438" s="4">
        <v>14.37</v>
      </c>
      <c r="F438" s="21">
        <v>26.782999999999799</v>
      </c>
      <c r="G438" s="1" t="s">
        <v>129</v>
      </c>
      <c r="I438" s="20">
        <v>24.37</v>
      </c>
      <c r="J438" s="1">
        <v>26.782999999999799</v>
      </c>
      <c r="K438" s="1" t="s">
        <v>134</v>
      </c>
      <c r="M438" s="20">
        <v>34.369999999999997</v>
      </c>
      <c r="N438" s="1">
        <v>11.051</v>
      </c>
      <c r="O438" s="1" t="s">
        <v>135</v>
      </c>
      <c r="Q438" s="20">
        <v>44.37</v>
      </c>
      <c r="R438" s="1">
        <v>3.6219999999999999</v>
      </c>
      <c r="S438" s="1" t="s">
        <v>137</v>
      </c>
      <c r="U438" s="20">
        <v>54.37</v>
      </c>
      <c r="V438" s="1">
        <v>17.050999999999899</v>
      </c>
      <c r="W438" s="1" t="s">
        <v>137</v>
      </c>
      <c r="Y438" s="20">
        <v>64.37</v>
      </c>
      <c r="Z438" s="1">
        <v>176.39500000000001</v>
      </c>
      <c r="AA438" s="1" t="s">
        <v>137</v>
      </c>
      <c r="AC438" s="20">
        <v>74.37</v>
      </c>
      <c r="AD438" s="1">
        <v>4.9329999999999501</v>
      </c>
      <c r="AE438" s="1" t="s">
        <v>125</v>
      </c>
      <c r="AG438" s="20">
        <v>84.37</v>
      </c>
      <c r="AH438" s="1">
        <v>49.329999999999899</v>
      </c>
      <c r="AI438" s="1" t="s">
        <v>125</v>
      </c>
      <c r="AK438" s="20">
        <v>94.37</v>
      </c>
      <c r="AL438" s="1">
        <v>493.300000000002</v>
      </c>
      <c r="AM438" s="1" t="s">
        <v>125</v>
      </c>
      <c r="AO438" s="4">
        <v>104.37</v>
      </c>
      <c r="AP438" s="1">
        <v>437563</v>
      </c>
      <c r="AQ438" s="1" t="s">
        <v>125</v>
      </c>
      <c r="AS438" s="4">
        <v>114.37</v>
      </c>
      <c r="AT438" s="1">
        <v>437563000</v>
      </c>
      <c r="AU438" s="1" t="s">
        <v>125</v>
      </c>
      <c r="AW438" s="4">
        <v>124.37</v>
      </c>
      <c r="AX438" s="1">
        <v>437563000000</v>
      </c>
      <c r="AY438" s="1" t="s">
        <v>125</v>
      </c>
      <c r="BA438" s="4">
        <v>134.37</v>
      </c>
      <c r="BB438" s="1">
        <v>437563000000000</v>
      </c>
      <c r="BC438" s="1" t="s">
        <v>125</v>
      </c>
      <c r="BE438" s="4">
        <v>144.37</v>
      </c>
      <c r="BF438" s="1">
        <v>4.37563E+17</v>
      </c>
      <c r="BG438" s="1" t="s">
        <v>125</v>
      </c>
    </row>
    <row r="439" spans="1:59" x14ac:dyDescent="0.55000000000000004">
      <c r="A439" s="20">
        <v>4.38</v>
      </c>
      <c r="B439" s="1">
        <v>438</v>
      </c>
      <c r="C439" s="1" t="s">
        <v>131</v>
      </c>
      <c r="E439" s="4">
        <v>14.38</v>
      </c>
      <c r="F439" s="21">
        <v>26.8419999999998</v>
      </c>
      <c r="G439" s="1" t="s">
        <v>129</v>
      </c>
      <c r="I439" s="20">
        <v>24.38</v>
      </c>
      <c r="J439" s="1">
        <v>26.8419999999998</v>
      </c>
      <c r="K439" s="1" t="s">
        <v>134</v>
      </c>
      <c r="M439" s="20">
        <v>34.380000000000003</v>
      </c>
      <c r="N439" s="1">
        <v>11.074</v>
      </c>
      <c r="O439" s="1" t="s">
        <v>135</v>
      </c>
      <c r="Q439" s="20">
        <v>44.38</v>
      </c>
      <c r="R439" s="1">
        <v>3.6280000000000001</v>
      </c>
      <c r="S439" s="1" t="s">
        <v>137</v>
      </c>
      <c r="U439" s="20">
        <v>54.38</v>
      </c>
      <c r="V439" s="1">
        <v>17.073999999999899</v>
      </c>
      <c r="W439" s="1" t="s">
        <v>137</v>
      </c>
      <c r="Y439" s="20">
        <v>64.38</v>
      </c>
      <c r="Z439" s="1">
        <v>176.73</v>
      </c>
      <c r="AA439" s="1" t="s">
        <v>137</v>
      </c>
      <c r="AC439" s="20">
        <v>74.38</v>
      </c>
      <c r="AD439" s="1">
        <v>4.9419999999999504</v>
      </c>
      <c r="AE439" s="1" t="s">
        <v>125</v>
      </c>
      <c r="AG439" s="20">
        <v>84.38</v>
      </c>
      <c r="AH439" s="1">
        <v>49.419999999999902</v>
      </c>
      <c r="AI439" s="1" t="s">
        <v>125</v>
      </c>
      <c r="AK439" s="20">
        <v>94.38</v>
      </c>
      <c r="AL439" s="1">
        <v>494.20000000000198</v>
      </c>
      <c r="AM439" s="1" t="s">
        <v>125</v>
      </c>
      <c r="AO439" s="4">
        <v>104.38</v>
      </c>
      <c r="AP439" s="1">
        <v>438562</v>
      </c>
      <c r="AQ439" s="1" t="s">
        <v>125</v>
      </c>
      <c r="AS439" s="4">
        <v>114.38</v>
      </c>
      <c r="AT439" s="1">
        <v>438562000</v>
      </c>
      <c r="AU439" s="1" t="s">
        <v>125</v>
      </c>
      <c r="AW439" s="4">
        <v>124.38</v>
      </c>
      <c r="AX439" s="1">
        <v>438562000000</v>
      </c>
      <c r="AY439" s="1" t="s">
        <v>125</v>
      </c>
      <c r="BA439" s="4">
        <v>134.38</v>
      </c>
      <c r="BB439" s="1">
        <v>438562000000000</v>
      </c>
      <c r="BC439" s="1" t="s">
        <v>125</v>
      </c>
      <c r="BE439" s="4">
        <v>144.38</v>
      </c>
      <c r="BF439" s="1">
        <v>4.38562E+17</v>
      </c>
      <c r="BG439" s="1" t="s">
        <v>125</v>
      </c>
    </row>
    <row r="440" spans="1:59" x14ac:dyDescent="0.55000000000000004">
      <c r="A440" s="20">
        <v>4.3899999999999997</v>
      </c>
      <c r="B440" s="1">
        <v>439</v>
      </c>
      <c r="C440" s="1" t="s">
        <v>131</v>
      </c>
      <c r="E440" s="4">
        <v>14.39</v>
      </c>
      <c r="F440" s="21">
        <v>26.900999999999801</v>
      </c>
      <c r="G440" s="1" t="s">
        <v>129</v>
      </c>
      <c r="I440" s="20">
        <v>24.39</v>
      </c>
      <c r="J440" s="1">
        <v>26.900999999999801</v>
      </c>
      <c r="K440" s="1" t="s">
        <v>134</v>
      </c>
      <c r="M440" s="20">
        <v>34.39</v>
      </c>
      <c r="N440" s="1">
        <v>11.097</v>
      </c>
      <c r="O440" s="1" t="s">
        <v>135</v>
      </c>
      <c r="Q440" s="20">
        <v>44.39</v>
      </c>
      <c r="R440" s="1">
        <v>3.6339999999999999</v>
      </c>
      <c r="S440" s="1" t="s">
        <v>137</v>
      </c>
      <c r="U440" s="20">
        <v>54.39</v>
      </c>
      <c r="V440" s="1">
        <v>17.096999999999898</v>
      </c>
      <c r="W440" s="1" t="s">
        <v>137</v>
      </c>
      <c r="Y440" s="20">
        <v>64.39</v>
      </c>
      <c r="Z440" s="1">
        <v>177.065</v>
      </c>
      <c r="AA440" s="1" t="s">
        <v>137</v>
      </c>
      <c r="AC440" s="20">
        <v>74.39</v>
      </c>
      <c r="AD440" s="1">
        <v>4.9509999999999499</v>
      </c>
      <c r="AE440" s="1" t="s">
        <v>125</v>
      </c>
      <c r="AG440" s="20">
        <v>84.39</v>
      </c>
      <c r="AH440" s="1">
        <v>49.509999999999899</v>
      </c>
      <c r="AI440" s="1" t="s">
        <v>125</v>
      </c>
      <c r="AK440" s="20">
        <v>94.39</v>
      </c>
      <c r="AL440" s="1">
        <v>495.10000000000298</v>
      </c>
      <c r="AM440" s="1" t="s">
        <v>125</v>
      </c>
      <c r="AO440" s="4">
        <v>104.39</v>
      </c>
      <c r="AP440" s="1">
        <v>439561</v>
      </c>
      <c r="AQ440" s="1" t="s">
        <v>125</v>
      </c>
      <c r="AS440" s="4">
        <v>114.39</v>
      </c>
      <c r="AT440" s="1">
        <v>439561000</v>
      </c>
      <c r="AU440" s="1" t="s">
        <v>125</v>
      </c>
      <c r="AW440" s="4">
        <v>124.39</v>
      </c>
      <c r="AX440" s="1">
        <v>439561000000</v>
      </c>
      <c r="AY440" s="1" t="s">
        <v>125</v>
      </c>
      <c r="BA440" s="4">
        <v>134.38999999999999</v>
      </c>
      <c r="BB440" s="1">
        <v>439561000000000</v>
      </c>
      <c r="BC440" s="1" t="s">
        <v>125</v>
      </c>
      <c r="BE440" s="4">
        <v>144.38999999999999</v>
      </c>
      <c r="BF440" s="1">
        <v>4.39561E+17</v>
      </c>
      <c r="BG440" s="1" t="s">
        <v>125</v>
      </c>
    </row>
    <row r="441" spans="1:59" x14ac:dyDescent="0.55000000000000004">
      <c r="A441" s="20">
        <v>4.4000000000000004</v>
      </c>
      <c r="B441" s="1">
        <v>440</v>
      </c>
      <c r="C441" s="1" t="s">
        <v>131</v>
      </c>
      <c r="E441" s="4">
        <v>14.4</v>
      </c>
      <c r="F441" s="21">
        <v>26.959999999999798</v>
      </c>
      <c r="G441" s="1" t="s">
        <v>129</v>
      </c>
      <c r="I441" s="20">
        <v>24.4</v>
      </c>
      <c r="J441" s="1">
        <v>26.959999999999798</v>
      </c>
      <c r="K441" s="1" t="s">
        <v>134</v>
      </c>
      <c r="M441" s="20">
        <v>34.4</v>
      </c>
      <c r="N441" s="1">
        <v>11.12</v>
      </c>
      <c r="O441" s="1" t="s">
        <v>135</v>
      </c>
      <c r="Q441" s="20">
        <v>44.4</v>
      </c>
      <c r="R441" s="1">
        <v>3.64</v>
      </c>
      <c r="S441" s="1" t="s">
        <v>137</v>
      </c>
      <c r="U441" s="20">
        <v>54.4</v>
      </c>
      <c r="V441" s="1">
        <v>17.119999999999902</v>
      </c>
      <c r="W441" s="1" t="s">
        <v>137</v>
      </c>
      <c r="Y441" s="20">
        <v>64.400000000000006</v>
      </c>
      <c r="Z441" s="1">
        <v>177.4</v>
      </c>
      <c r="AA441" s="1" t="s">
        <v>137</v>
      </c>
      <c r="AC441" s="20">
        <v>74.400000000000006</v>
      </c>
      <c r="AD441" s="1">
        <v>4.9599999999999502</v>
      </c>
      <c r="AE441" s="1" t="s">
        <v>125</v>
      </c>
      <c r="AG441" s="20">
        <v>84.4</v>
      </c>
      <c r="AH441" s="1">
        <v>49.599999999999902</v>
      </c>
      <c r="AI441" s="1" t="s">
        <v>125</v>
      </c>
      <c r="AK441" s="20">
        <v>94.4</v>
      </c>
      <c r="AL441" s="1">
        <v>496.00000000000301</v>
      </c>
      <c r="AM441" s="1" t="s">
        <v>125</v>
      </c>
      <c r="AO441" s="4">
        <v>104.4</v>
      </c>
      <c r="AP441" s="1">
        <v>440560</v>
      </c>
      <c r="AQ441" s="1" t="s">
        <v>125</v>
      </c>
      <c r="AS441" s="4">
        <v>114.4</v>
      </c>
      <c r="AT441" s="1">
        <v>440560000</v>
      </c>
      <c r="AU441" s="1" t="s">
        <v>125</v>
      </c>
      <c r="AW441" s="4">
        <v>124.4</v>
      </c>
      <c r="AX441" s="1">
        <v>440560000000</v>
      </c>
      <c r="AY441" s="1" t="s">
        <v>125</v>
      </c>
      <c r="BA441" s="4">
        <v>134.4</v>
      </c>
      <c r="BB441" s="1">
        <v>440560000000000</v>
      </c>
      <c r="BC441" s="1" t="s">
        <v>125</v>
      </c>
      <c r="BE441" s="4">
        <v>144.4</v>
      </c>
      <c r="BF441" s="1">
        <v>4.4056E+17</v>
      </c>
      <c r="BG441" s="1" t="s">
        <v>125</v>
      </c>
    </row>
    <row r="442" spans="1:59" x14ac:dyDescent="0.55000000000000004">
      <c r="A442" s="20">
        <v>4.41</v>
      </c>
      <c r="B442" s="1">
        <v>441</v>
      </c>
      <c r="C442" s="1" t="s">
        <v>131</v>
      </c>
      <c r="E442" s="4">
        <v>14.41</v>
      </c>
      <c r="F442" s="21">
        <v>27.018999999999799</v>
      </c>
      <c r="G442" s="1" t="s">
        <v>129</v>
      </c>
      <c r="I442" s="20">
        <v>24.41</v>
      </c>
      <c r="J442" s="1">
        <v>27.018999999999799</v>
      </c>
      <c r="K442" s="1" t="s">
        <v>134</v>
      </c>
      <c r="M442" s="20">
        <v>34.409999999999997</v>
      </c>
      <c r="N442" s="1">
        <v>11.143000000000001</v>
      </c>
      <c r="O442" s="1" t="s">
        <v>135</v>
      </c>
      <c r="Q442" s="20">
        <v>44.41</v>
      </c>
      <c r="R442" s="1">
        <v>3.6459999999999999</v>
      </c>
      <c r="S442" s="1" t="s">
        <v>137</v>
      </c>
      <c r="U442" s="20">
        <v>54.41</v>
      </c>
      <c r="V442" s="1">
        <v>17.142999999999901</v>
      </c>
      <c r="W442" s="1" t="s">
        <v>137</v>
      </c>
      <c r="Y442" s="20">
        <v>64.41</v>
      </c>
      <c r="Z442" s="1">
        <v>177.73500000000001</v>
      </c>
      <c r="AA442" s="1" t="s">
        <v>137</v>
      </c>
      <c r="AC442" s="20">
        <v>74.41</v>
      </c>
      <c r="AD442" s="1">
        <v>4.9689999999999497</v>
      </c>
      <c r="AE442" s="1" t="s">
        <v>125</v>
      </c>
      <c r="AG442" s="20">
        <v>84.41</v>
      </c>
      <c r="AH442" s="1">
        <v>49.689999999999898</v>
      </c>
      <c r="AI442" s="1" t="s">
        <v>125</v>
      </c>
      <c r="AK442" s="20">
        <v>94.41</v>
      </c>
      <c r="AL442" s="1">
        <v>496.90000000000202</v>
      </c>
      <c r="AM442" s="1" t="s">
        <v>125</v>
      </c>
      <c r="AO442" s="4">
        <v>104.41</v>
      </c>
      <c r="AP442" s="1">
        <v>441559</v>
      </c>
      <c r="AQ442" s="1" t="s">
        <v>125</v>
      </c>
      <c r="AS442" s="4">
        <v>114.41</v>
      </c>
      <c r="AT442" s="1">
        <v>441559000</v>
      </c>
      <c r="AU442" s="1" t="s">
        <v>125</v>
      </c>
      <c r="AW442" s="4">
        <v>124.41</v>
      </c>
      <c r="AX442" s="1">
        <v>441559000000</v>
      </c>
      <c r="AY442" s="1" t="s">
        <v>125</v>
      </c>
      <c r="BA442" s="4">
        <v>134.41</v>
      </c>
      <c r="BB442" s="1">
        <v>441559000000000</v>
      </c>
      <c r="BC442" s="1" t="s">
        <v>125</v>
      </c>
      <c r="BE442" s="4">
        <v>144.41</v>
      </c>
      <c r="BF442" s="1">
        <v>4.41559E+17</v>
      </c>
      <c r="BG442" s="1" t="s">
        <v>125</v>
      </c>
    </row>
    <row r="443" spans="1:59" x14ac:dyDescent="0.55000000000000004">
      <c r="A443" s="20">
        <v>4.42</v>
      </c>
      <c r="B443" s="1">
        <v>442</v>
      </c>
      <c r="C443" s="1" t="s">
        <v>131</v>
      </c>
      <c r="E443" s="4">
        <v>14.42</v>
      </c>
      <c r="F443" s="21">
        <v>27.0779999999998</v>
      </c>
      <c r="G443" s="1" t="s">
        <v>129</v>
      </c>
      <c r="I443" s="20">
        <v>24.42</v>
      </c>
      <c r="J443" s="1">
        <v>27.0779999999998</v>
      </c>
      <c r="K443" s="1" t="s">
        <v>134</v>
      </c>
      <c r="M443" s="20">
        <v>34.42</v>
      </c>
      <c r="N443" s="1">
        <v>11.166</v>
      </c>
      <c r="O443" s="1" t="s">
        <v>135</v>
      </c>
      <c r="Q443" s="20">
        <v>44.42</v>
      </c>
      <c r="R443" s="1">
        <v>3.6520000000000001</v>
      </c>
      <c r="S443" s="1" t="s">
        <v>137</v>
      </c>
      <c r="U443" s="20">
        <v>54.42</v>
      </c>
      <c r="V443" s="1">
        <v>17.165999999999901</v>
      </c>
      <c r="W443" s="1" t="s">
        <v>137</v>
      </c>
      <c r="Y443" s="20">
        <v>64.42</v>
      </c>
      <c r="Z443" s="1">
        <v>178.07</v>
      </c>
      <c r="AA443" s="1" t="s">
        <v>137</v>
      </c>
      <c r="AC443" s="20">
        <v>74.42</v>
      </c>
      <c r="AD443" s="1">
        <v>4.97799999999995</v>
      </c>
      <c r="AE443" s="1" t="s">
        <v>125</v>
      </c>
      <c r="AG443" s="20">
        <v>84.42</v>
      </c>
      <c r="AH443" s="1">
        <v>49.779999999999902</v>
      </c>
      <c r="AI443" s="1" t="s">
        <v>125</v>
      </c>
      <c r="AK443" s="20">
        <v>94.42</v>
      </c>
      <c r="AL443" s="1">
        <v>497.80000000000302</v>
      </c>
      <c r="AM443" s="1" t="s">
        <v>125</v>
      </c>
      <c r="AO443" s="4">
        <v>104.42</v>
      </c>
      <c r="AP443" s="1">
        <v>442558</v>
      </c>
      <c r="AQ443" s="1" t="s">
        <v>125</v>
      </c>
      <c r="AS443" s="4">
        <v>114.42</v>
      </c>
      <c r="AT443" s="1">
        <v>442558000</v>
      </c>
      <c r="AU443" s="1" t="s">
        <v>125</v>
      </c>
      <c r="AW443" s="4">
        <v>124.42</v>
      </c>
      <c r="AX443" s="1">
        <v>442558000000</v>
      </c>
      <c r="AY443" s="1" t="s">
        <v>125</v>
      </c>
      <c r="BA443" s="4">
        <v>134.41999999999999</v>
      </c>
      <c r="BB443" s="1">
        <v>442558000000000</v>
      </c>
      <c r="BC443" s="1" t="s">
        <v>125</v>
      </c>
      <c r="BE443" s="4">
        <v>144.41999999999999</v>
      </c>
      <c r="BF443" s="1">
        <v>4.42558E+17</v>
      </c>
      <c r="BG443" s="1" t="s">
        <v>125</v>
      </c>
    </row>
    <row r="444" spans="1:59" x14ac:dyDescent="0.55000000000000004">
      <c r="A444" s="20">
        <v>4.43</v>
      </c>
      <c r="B444" s="1">
        <v>443</v>
      </c>
      <c r="C444" s="1" t="s">
        <v>131</v>
      </c>
      <c r="E444" s="4">
        <v>14.43</v>
      </c>
      <c r="F444" s="21">
        <v>27.136999999999802</v>
      </c>
      <c r="G444" s="1" t="s">
        <v>129</v>
      </c>
      <c r="I444" s="20">
        <v>24.43</v>
      </c>
      <c r="J444" s="1">
        <v>27.136999999999802</v>
      </c>
      <c r="K444" s="1" t="s">
        <v>134</v>
      </c>
      <c r="M444" s="20">
        <v>34.43</v>
      </c>
      <c r="N444" s="1">
        <v>11.189</v>
      </c>
      <c r="O444" s="1" t="s">
        <v>135</v>
      </c>
      <c r="Q444" s="20">
        <v>44.43</v>
      </c>
      <c r="R444" s="1">
        <v>3.6579999999999999</v>
      </c>
      <c r="S444" s="1" t="s">
        <v>137</v>
      </c>
      <c r="U444" s="20">
        <v>54.43</v>
      </c>
      <c r="V444" s="1">
        <v>17.188999999999901</v>
      </c>
      <c r="W444" s="1" t="s">
        <v>137</v>
      </c>
      <c r="Y444" s="20">
        <v>64.430000000000007</v>
      </c>
      <c r="Z444" s="1">
        <v>178.405</v>
      </c>
      <c r="AA444" s="1" t="s">
        <v>137</v>
      </c>
      <c r="AC444" s="20">
        <v>74.430000000000007</v>
      </c>
      <c r="AD444" s="1">
        <v>4.9869999999999504</v>
      </c>
      <c r="AE444" s="1" t="s">
        <v>125</v>
      </c>
      <c r="AG444" s="20">
        <v>84.43</v>
      </c>
      <c r="AH444" s="1">
        <v>49.869999999999898</v>
      </c>
      <c r="AI444" s="1" t="s">
        <v>125</v>
      </c>
      <c r="AK444" s="20">
        <v>94.43</v>
      </c>
      <c r="AL444" s="1">
        <v>498.700000000003</v>
      </c>
      <c r="AM444" s="1" t="s">
        <v>125</v>
      </c>
      <c r="AO444" s="4">
        <v>104.43</v>
      </c>
      <c r="AP444" s="1">
        <v>443557</v>
      </c>
      <c r="AQ444" s="1" t="s">
        <v>125</v>
      </c>
      <c r="AS444" s="4">
        <v>114.43</v>
      </c>
      <c r="AT444" s="1">
        <v>443557000</v>
      </c>
      <c r="AU444" s="1" t="s">
        <v>125</v>
      </c>
      <c r="AW444" s="4">
        <v>124.43</v>
      </c>
      <c r="AX444" s="1">
        <v>443557000000</v>
      </c>
      <c r="AY444" s="1" t="s">
        <v>125</v>
      </c>
      <c r="BA444" s="4">
        <v>134.43</v>
      </c>
      <c r="BB444" s="1">
        <v>443557000000000</v>
      </c>
      <c r="BC444" s="1" t="s">
        <v>125</v>
      </c>
      <c r="BE444" s="4">
        <v>144.43</v>
      </c>
      <c r="BF444" s="1">
        <v>4.43557E+17</v>
      </c>
      <c r="BG444" s="1" t="s">
        <v>125</v>
      </c>
    </row>
    <row r="445" spans="1:59" x14ac:dyDescent="0.55000000000000004">
      <c r="A445" s="20">
        <v>4.4400000000000004</v>
      </c>
      <c r="B445" s="1">
        <v>444</v>
      </c>
      <c r="C445" s="1" t="s">
        <v>131</v>
      </c>
      <c r="E445" s="4">
        <v>14.44</v>
      </c>
      <c r="F445" s="21">
        <v>27.195999999999799</v>
      </c>
      <c r="G445" s="1" t="s">
        <v>129</v>
      </c>
      <c r="I445" s="20">
        <v>24.44</v>
      </c>
      <c r="J445" s="1">
        <v>27.195999999999799</v>
      </c>
      <c r="K445" s="1" t="s">
        <v>134</v>
      </c>
      <c r="M445" s="20">
        <v>34.44</v>
      </c>
      <c r="N445" s="1">
        <v>11.212</v>
      </c>
      <c r="O445" s="1" t="s">
        <v>135</v>
      </c>
      <c r="Q445" s="20">
        <v>44.44</v>
      </c>
      <c r="R445" s="1">
        <v>3.6640000000000001</v>
      </c>
      <c r="S445" s="1" t="s">
        <v>137</v>
      </c>
      <c r="U445" s="20">
        <v>54.44</v>
      </c>
      <c r="V445" s="1">
        <v>17.2119999999999</v>
      </c>
      <c r="W445" s="1" t="s">
        <v>137</v>
      </c>
      <c r="Y445" s="20">
        <v>64.44</v>
      </c>
      <c r="Z445" s="1">
        <v>178.74</v>
      </c>
      <c r="AA445" s="1" t="s">
        <v>137</v>
      </c>
      <c r="AC445" s="20">
        <v>74.44</v>
      </c>
      <c r="AD445" s="1">
        <v>4.9959999999999498</v>
      </c>
      <c r="AE445" s="1" t="s">
        <v>125</v>
      </c>
      <c r="AG445" s="20">
        <v>84.44</v>
      </c>
      <c r="AH445" s="1">
        <v>49.959999999999901</v>
      </c>
      <c r="AI445" s="1" t="s">
        <v>125</v>
      </c>
      <c r="AK445" s="20">
        <v>94.44</v>
      </c>
      <c r="AL445" s="1">
        <v>499.60000000000298</v>
      </c>
      <c r="AM445" s="1" t="s">
        <v>125</v>
      </c>
      <c r="AO445" s="4">
        <v>104.44</v>
      </c>
      <c r="AP445" s="1">
        <v>444556</v>
      </c>
      <c r="AQ445" s="1" t="s">
        <v>125</v>
      </c>
      <c r="AS445" s="4">
        <v>114.44</v>
      </c>
      <c r="AT445" s="1">
        <v>444556000</v>
      </c>
      <c r="AU445" s="1" t="s">
        <v>125</v>
      </c>
      <c r="AW445" s="4">
        <v>124.44</v>
      </c>
      <c r="AX445" s="1">
        <v>444556000000</v>
      </c>
      <c r="AY445" s="1" t="s">
        <v>125</v>
      </c>
      <c r="BA445" s="4">
        <v>134.44</v>
      </c>
      <c r="BB445" s="1">
        <v>444556000000000</v>
      </c>
      <c r="BC445" s="1" t="s">
        <v>125</v>
      </c>
      <c r="BE445" s="4">
        <v>144.44</v>
      </c>
      <c r="BF445" s="1">
        <v>4.44556E+17</v>
      </c>
      <c r="BG445" s="1" t="s">
        <v>125</v>
      </c>
    </row>
    <row r="446" spans="1:59" x14ac:dyDescent="0.55000000000000004">
      <c r="A446" s="20">
        <v>4.45</v>
      </c>
      <c r="B446" s="1">
        <v>445</v>
      </c>
      <c r="C446" s="1" t="s">
        <v>131</v>
      </c>
      <c r="E446" s="4">
        <v>14.45</v>
      </c>
      <c r="F446" s="21">
        <v>27.2549999999998</v>
      </c>
      <c r="G446" s="1" t="s">
        <v>129</v>
      </c>
      <c r="I446" s="20">
        <v>24.45</v>
      </c>
      <c r="J446" s="1">
        <v>27.2549999999998</v>
      </c>
      <c r="K446" s="1" t="s">
        <v>134</v>
      </c>
      <c r="M446" s="20">
        <v>34.450000000000003</v>
      </c>
      <c r="N446" s="1">
        <v>11.234999999999999</v>
      </c>
      <c r="O446" s="1" t="s">
        <v>135</v>
      </c>
      <c r="Q446" s="20">
        <v>44.45</v>
      </c>
      <c r="R446" s="1">
        <v>3.67</v>
      </c>
      <c r="S446" s="1" t="s">
        <v>137</v>
      </c>
      <c r="U446" s="20">
        <v>54.45</v>
      </c>
      <c r="V446" s="1">
        <v>17.2349999999999</v>
      </c>
      <c r="W446" s="1" t="s">
        <v>137</v>
      </c>
      <c r="Y446" s="20">
        <v>64.45</v>
      </c>
      <c r="Z446" s="1">
        <v>179.07499999999999</v>
      </c>
      <c r="AA446" s="1" t="s">
        <v>137</v>
      </c>
      <c r="AC446" s="20">
        <v>74.45</v>
      </c>
      <c r="AD446" s="1">
        <v>5.0049999999999502</v>
      </c>
      <c r="AE446" s="1" t="s">
        <v>125</v>
      </c>
      <c r="AG446" s="20">
        <v>84.45</v>
      </c>
      <c r="AH446" s="1">
        <v>50.049999999999898</v>
      </c>
      <c r="AI446" s="1" t="s">
        <v>125</v>
      </c>
      <c r="AK446" s="20">
        <v>94.45</v>
      </c>
      <c r="AL446" s="1">
        <v>500.50000000000301</v>
      </c>
      <c r="AM446" s="1" t="s">
        <v>125</v>
      </c>
      <c r="AO446" s="4">
        <v>104.45</v>
      </c>
      <c r="AP446" s="1">
        <v>445555</v>
      </c>
      <c r="AQ446" s="1" t="s">
        <v>125</v>
      </c>
      <c r="AS446" s="4">
        <v>114.45</v>
      </c>
      <c r="AT446" s="1">
        <v>445555000</v>
      </c>
      <c r="AU446" s="1" t="s">
        <v>125</v>
      </c>
      <c r="AW446" s="4">
        <v>124.45</v>
      </c>
      <c r="AX446" s="1">
        <v>445555000000</v>
      </c>
      <c r="AY446" s="1" t="s">
        <v>125</v>
      </c>
      <c r="BA446" s="4">
        <v>134.44999999999999</v>
      </c>
      <c r="BB446" s="1">
        <v>445555000000000</v>
      </c>
      <c r="BC446" s="1" t="s">
        <v>125</v>
      </c>
      <c r="BE446" s="4">
        <v>144.44999999999999</v>
      </c>
      <c r="BF446" s="1">
        <v>4.45555E+17</v>
      </c>
      <c r="BG446" s="1" t="s">
        <v>125</v>
      </c>
    </row>
    <row r="447" spans="1:59" x14ac:dyDescent="0.55000000000000004">
      <c r="A447" s="20">
        <v>4.46</v>
      </c>
      <c r="B447" s="1">
        <v>446</v>
      </c>
      <c r="C447" s="1" t="s">
        <v>131</v>
      </c>
      <c r="E447" s="4">
        <v>14.46</v>
      </c>
      <c r="F447" s="21">
        <v>27.313999999999801</v>
      </c>
      <c r="G447" s="1" t="s">
        <v>129</v>
      </c>
      <c r="I447" s="20">
        <v>24.46</v>
      </c>
      <c r="J447" s="1">
        <v>27.313999999999801</v>
      </c>
      <c r="K447" s="1" t="s">
        <v>134</v>
      </c>
      <c r="M447" s="20">
        <v>34.46</v>
      </c>
      <c r="N447" s="1">
        <v>11.257999999999999</v>
      </c>
      <c r="O447" s="1" t="s">
        <v>135</v>
      </c>
      <c r="Q447" s="20">
        <v>44.46</v>
      </c>
      <c r="R447" s="1">
        <v>3.6760000000000002</v>
      </c>
      <c r="S447" s="1" t="s">
        <v>137</v>
      </c>
      <c r="U447" s="20">
        <v>54.46</v>
      </c>
      <c r="V447" s="1">
        <v>17.2579999999999</v>
      </c>
      <c r="W447" s="1" t="s">
        <v>137</v>
      </c>
      <c r="Y447" s="20">
        <v>64.459999999999994</v>
      </c>
      <c r="Z447" s="1">
        <v>179.41</v>
      </c>
      <c r="AA447" s="1" t="s">
        <v>137</v>
      </c>
      <c r="AC447" s="20">
        <v>74.459999999999994</v>
      </c>
      <c r="AD447" s="1">
        <v>5.0139999999999496</v>
      </c>
      <c r="AE447" s="1" t="s">
        <v>125</v>
      </c>
      <c r="AG447" s="20">
        <v>84.46</v>
      </c>
      <c r="AH447" s="1">
        <v>50.139999999999901</v>
      </c>
      <c r="AI447" s="1" t="s">
        <v>125</v>
      </c>
      <c r="AK447" s="20">
        <v>94.46</v>
      </c>
      <c r="AL447" s="1">
        <v>501.40000000000299</v>
      </c>
      <c r="AM447" s="1" t="s">
        <v>125</v>
      </c>
      <c r="AO447" s="4">
        <v>104.46</v>
      </c>
      <c r="AP447" s="1">
        <v>446554</v>
      </c>
      <c r="AQ447" s="1" t="s">
        <v>125</v>
      </c>
      <c r="AS447" s="4">
        <v>114.46</v>
      </c>
      <c r="AT447" s="1">
        <v>446554000</v>
      </c>
      <c r="AU447" s="1" t="s">
        <v>125</v>
      </c>
      <c r="AW447" s="4">
        <v>124.46</v>
      </c>
      <c r="AX447" s="1">
        <v>446554000000</v>
      </c>
      <c r="AY447" s="1" t="s">
        <v>125</v>
      </c>
      <c r="BA447" s="4">
        <v>134.46</v>
      </c>
      <c r="BB447" s="1">
        <v>446554000000000</v>
      </c>
      <c r="BC447" s="1" t="s">
        <v>125</v>
      </c>
      <c r="BE447" s="4">
        <v>144.46</v>
      </c>
      <c r="BF447" s="1">
        <v>4.46554E+17</v>
      </c>
      <c r="BG447" s="1" t="s">
        <v>125</v>
      </c>
    </row>
    <row r="448" spans="1:59" x14ac:dyDescent="0.55000000000000004">
      <c r="A448" s="20">
        <v>4.47</v>
      </c>
      <c r="B448" s="1">
        <v>447</v>
      </c>
      <c r="C448" s="1" t="s">
        <v>131</v>
      </c>
      <c r="E448" s="4">
        <v>14.47</v>
      </c>
      <c r="F448" s="21">
        <v>27.372999999999799</v>
      </c>
      <c r="G448" s="1" t="s">
        <v>129</v>
      </c>
      <c r="I448" s="20">
        <v>24.47</v>
      </c>
      <c r="J448" s="1">
        <v>27.372999999999799</v>
      </c>
      <c r="K448" s="1" t="s">
        <v>134</v>
      </c>
      <c r="M448" s="20">
        <v>34.47</v>
      </c>
      <c r="N448" s="1">
        <v>11.281000000000001</v>
      </c>
      <c r="O448" s="1" t="s">
        <v>135</v>
      </c>
      <c r="Q448" s="20">
        <v>44.47</v>
      </c>
      <c r="R448" s="1">
        <v>3.6819999999999999</v>
      </c>
      <c r="S448" s="1" t="s">
        <v>137</v>
      </c>
      <c r="U448" s="20">
        <v>54.47</v>
      </c>
      <c r="V448" s="1">
        <v>17.280999999999899</v>
      </c>
      <c r="W448" s="1" t="s">
        <v>137</v>
      </c>
      <c r="Y448" s="20">
        <v>64.47</v>
      </c>
      <c r="Z448" s="1">
        <v>179.745</v>
      </c>
      <c r="AA448" s="1" t="s">
        <v>137</v>
      </c>
      <c r="AC448" s="20">
        <v>74.47</v>
      </c>
      <c r="AD448" s="1">
        <v>5.0229999999999499</v>
      </c>
      <c r="AE448" s="1" t="s">
        <v>125</v>
      </c>
      <c r="AG448" s="20">
        <v>84.47</v>
      </c>
      <c r="AH448" s="1">
        <v>50.229999999999897</v>
      </c>
      <c r="AI448" s="1" t="s">
        <v>125</v>
      </c>
      <c r="AK448" s="20">
        <v>94.47</v>
      </c>
      <c r="AL448" s="1">
        <v>502.30000000000302</v>
      </c>
      <c r="AM448" s="1" t="s">
        <v>125</v>
      </c>
      <c r="AO448" s="4">
        <v>104.47</v>
      </c>
      <c r="AP448" s="1">
        <v>447553</v>
      </c>
      <c r="AQ448" s="1" t="s">
        <v>125</v>
      </c>
      <c r="AS448" s="4">
        <v>114.47</v>
      </c>
      <c r="AT448" s="1">
        <v>447553000</v>
      </c>
      <c r="AU448" s="1" t="s">
        <v>125</v>
      </c>
      <c r="AW448" s="4">
        <v>124.47</v>
      </c>
      <c r="AX448" s="1">
        <v>447553000000</v>
      </c>
      <c r="AY448" s="1" t="s">
        <v>125</v>
      </c>
      <c r="BA448" s="4">
        <v>134.47</v>
      </c>
      <c r="BB448" s="1">
        <v>447553000000000</v>
      </c>
      <c r="BC448" s="1" t="s">
        <v>125</v>
      </c>
      <c r="BE448" s="4">
        <v>144.47</v>
      </c>
      <c r="BF448" s="1">
        <v>4.47553E+17</v>
      </c>
      <c r="BG448" s="1" t="s">
        <v>125</v>
      </c>
    </row>
    <row r="449" spans="1:59" x14ac:dyDescent="0.55000000000000004">
      <c r="A449" s="20">
        <v>4.4800000000000004</v>
      </c>
      <c r="B449" s="1">
        <v>448</v>
      </c>
      <c r="C449" s="1" t="s">
        <v>131</v>
      </c>
      <c r="E449" s="4">
        <v>14.48</v>
      </c>
      <c r="F449" s="21">
        <v>27.4319999999998</v>
      </c>
      <c r="G449" s="1" t="s">
        <v>129</v>
      </c>
      <c r="I449" s="20">
        <v>24.48</v>
      </c>
      <c r="J449" s="1">
        <v>27.4319999999998</v>
      </c>
      <c r="K449" s="1" t="s">
        <v>134</v>
      </c>
      <c r="M449" s="20">
        <v>34.479999999999997</v>
      </c>
      <c r="N449" s="1">
        <v>11.304</v>
      </c>
      <c r="O449" s="1" t="s">
        <v>135</v>
      </c>
      <c r="Q449" s="20">
        <v>44.48</v>
      </c>
      <c r="R449" s="1">
        <v>3.6880000000000002</v>
      </c>
      <c r="S449" s="1" t="s">
        <v>137</v>
      </c>
      <c r="U449" s="20">
        <v>54.48</v>
      </c>
      <c r="V449" s="1">
        <v>17.303999999999899</v>
      </c>
      <c r="W449" s="1" t="s">
        <v>137</v>
      </c>
      <c r="Y449" s="20">
        <v>64.48</v>
      </c>
      <c r="Z449" s="1">
        <v>180.08</v>
      </c>
      <c r="AA449" s="1" t="s">
        <v>137</v>
      </c>
      <c r="AC449" s="20">
        <v>74.48</v>
      </c>
      <c r="AD449" s="1">
        <v>5.0319999999999503</v>
      </c>
      <c r="AE449" s="1" t="s">
        <v>125</v>
      </c>
      <c r="AG449" s="20">
        <v>84.48</v>
      </c>
      <c r="AH449" s="1">
        <v>50.319999999999901</v>
      </c>
      <c r="AI449" s="1" t="s">
        <v>125</v>
      </c>
      <c r="AK449" s="20">
        <v>94.48</v>
      </c>
      <c r="AL449" s="1">
        <v>503.200000000003</v>
      </c>
      <c r="AM449" s="1" t="s">
        <v>125</v>
      </c>
      <c r="AO449" s="4">
        <v>104.48</v>
      </c>
      <c r="AP449" s="1">
        <v>448552</v>
      </c>
      <c r="AQ449" s="1" t="s">
        <v>125</v>
      </c>
      <c r="AS449" s="4">
        <v>114.48</v>
      </c>
      <c r="AT449" s="1">
        <v>448552000</v>
      </c>
      <c r="AU449" s="1" t="s">
        <v>125</v>
      </c>
      <c r="AW449" s="4">
        <v>124.48</v>
      </c>
      <c r="AX449" s="1">
        <v>448552000000</v>
      </c>
      <c r="AY449" s="1" t="s">
        <v>125</v>
      </c>
      <c r="BA449" s="4">
        <v>134.47999999999999</v>
      </c>
      <c r="BB449" s="1">
        <v>448552000000000</v>
      </c>
      <c r="BC449" s="1" t="s">
        <v>125</v>
      </c>
      <c r="BE449" s="4">
        <v>144.47999999999999</v>
      </c>
      <c r="BF449" s="1">
        <v>4.48552E+17</v>
      </c>
      <c r="BG449" s="1" t="s">
        <v>125</v>
      </c>
    </row>
    <row r="450" spans="1:59" x14ac:dyDescent="0.55000000000000004">
      <c r="A450" s="20">
        <v>4.49</v>
      </c>
      <c r="B450" s="1">
        <v>449</v>
      </c>
      <c r="C450" s="1" t="s">
        <v>131</v>
      </c>
      <c r="E450" s="4">
        <v>14.49</v>
      </c>
      <c r="F450" s="21">
        <v>27.490999999999801</v>
      </c>
      <c r="G450" s="1" t="s">
        <v>129</v>
      </c>
      <c r="I450" s="20">
        <v>24.49</v>
      </c>
      <c r="J450" s="1">
        <v>27.490999999999801</v>
      </c>
      <c r="K450" s="1" t="s">
        <v>134</v>
      </c>
      <c r="M450" s="20">
        <v>34.49</v>
      </c>
      <c r="N450" s="1">
        <v>11.327</v>
      </c>
      <c r="O450" s="1" t="s">
        <v>135</v>
      </c>
      <c r="Q450" s="20">
        <v>44.49</v>
      </c>
      <c r="R450" s="1">
        <v>3.694</v>
      </c>
      <c r="S450" s="1" t="s">
        <v>137</v>
      </c>
      <c r="U450" s="20">
        <v>54.49</v>
      </c>
      <c r="V450" s="1">
        <v>17.326999999999899</v>
      </c>
      <c r="W450" s="1" t="s">
        <v>137</v>
      </c>
      <c r="Y450" s="20">
        <v>64.489999999999995</v>
      </c>
      <c r="Z450" s="1">
        <v>180.41499999999999</v>
      </c>
      <c r="AA450" s="1" t="s">
        <v>137</v>
      </c>
      <c r="AC450" s="20">
        <v>74.489999999999995</v>
      </c>
      <c r="AD450" s="1">
        <v>5.0409999999999497</v>
      </c>
      <c r="AE450" s="1" t="s">
        <v>125</v>
      </c>
      <c r="AG450" s="20">
        <v>84.49</v>
      </c>
      <c r="AH450" s="1">
        <v>50.409999999999897</v>
      </c>
      <c r="AI450" s="1" t="s">
        <v>125</v>
      </c>
      <c r="AK450" s="20">
        <v>94.49</v>
      </c>
      <c r="AL450" s="1">
        <v>504.10000000000298</v>
      </c>
      <c r="AM450" s="1" t="s">
        <v>125</v>
      </c>
      <c r="AO450" s="4">
        <v>104.49</v>
      </c>
      <c r="AP450" s="1">
        <v>449551</v>
      </c>
      <c r="AQ450" s="1" t="s">
        <v>125</v>
      </c>
      <c r="AS450" s="4">
        <v>114.49</v>
      </c>
      <c r="AT450" s="1">
        <v>449551000</v>
      </c>
      <c r="AU450" s="1" t="s">
        <v>125</v>
      </c>
      <c r="AW450" s="4">
        <v>124.49</v>
      </c>
      <c r="AX450" s="1">
        <v>449551000000</v>
      </c>
      <c r="AY450" s="1" t="s">
        <v>125</v>
      </c>
      <c r="BA450" s="4">
        <v>134.49</v>
      </c>
      <c r="BB450" s="1">
        <v>449551000000000</v>
      </c>
      <c r="BC450" s="1" t="s">
        <v>125</v>
      </c>
      <c r="BE450" s="4">
        <v>144.49</v>
      </c>
      <c r="BF450" s="1">
        <v>4.49551E+17</v>
      </c>
      <c r="BG450" s="1" t="s">
        <v>125</v>
      </c>
    </row>
    <row r="451" spans="1:59" x14ac:dyDescent="0.55000000000000004">
      <c r="A451" s="20">
        <v>4.5</v>
      </c>
      <c r="B451" s="1">
        <v>450</v>
      </c>
      <c r="C451" s="1" t="s">
        <v>131</v>
      </c>
      <c r="E451" s="4">
        <v>14.5</v>
      </c>
      <c r="F451" s="21">
        <v>27.549999999999802</v>
      </c>
      <c r="G451" s="1" t="s">
        <v>129</v>
      </c>
      <c r="I451" s="20">
        <v>24.5</v>
      </c>
      <c r="J451" s="1">
        <v>27.549999999999802</v>
      </c>
      <c r="K451" s="1" t="s">
        <v>134</v>
      </c>
      <c r="M451" s="20">
        <v>34.5</v>
      </c>
      <c r="N451" s="1">
        <v>11.35</v>
      </c>
      <c r="O451" s="1" t="s">
        <v>135</v>
      </c>
      <c r="Q451" s="20">
        <v>44.5</v>
      </c>
      <c r="R451" s="1">
        <v>3.7</v>
      </c>
      <c r="S451" s="1" t="s">
        <v>137</v>
      </c>
      <c r="U451" s="20">
        <v>54.5</v>
      </c>
      <c r="V451" s="1">
        <v>17.349999999999898</v>
      </c>
      <c r="W451" s="1" t="s">
        <v>137</v>
      </c>
      <c r="Y451" s="20">
        <v>64.5</v>
      </c>
      <c r="Z451" s="1">
        <v>180.75</v>
      </c>
      <c r="AA451" s="1" t="s">
        <v>137</v>
      </c>
      <c r="AC451" s="20">
        <v>74.5</v>
      </c>
      <c r="AD451" s="1">
        <v>5.0499999999999501</v>
      </c>
      <c r="AE451" s="1" t="s">
        <v>125</v>
      </c>
      <c r="AG451" s="20">
        <v>84.5</v>
      </c>
      <c r="AH451" s="1">
        <v>50.499999999999901</v>
      </c>
      <c r="AI451" s="1" t="s">
        <v>125</v>
      </c>
      <c r="AK451" s="20">
        <v>94.5</v>
      </c>
      <c r="AL451" s="1">
        <v>505.00000000000301</v>
      </c>
      <c r="AM451" s="1" t="s">
        <v>125</v>
      </c>
      <c r="AO451" s="4">
        <v>104.5</v>
      </c>
      <c r="AP451" s="1">
        <v>450550</v>
      </c>
      <c r="AQ451" s="1" t="s">
        <v>125</v>
      </c>
      <c r="AS451" s="4">
        <v>114.5</v>
      </c>
      <c r="AT451" s="1">
        <v>450550000</v>
      </c>
      <c r="AU451" s="1" t="s">
        <v>125</v>
      </c>
      <c r="AW451" s="4">
        <v>124.5</v>
      </c>
      <c r="AX451" s="1">
        <v>450550000000</v>
      </c>
      <c r="AY451" s="1" t="s">
        <v>125</v>
      </c>
      <c r="BA451" s="4">
        <v>134.5</v>
      </c>
      <c r="BB451" s="1">
        <v>450550000000000</v>
      </c>
      <c r="BC451" s="1" t="s">
        <v>125</v>
      </c>
      <c r="BE451" s="4">
        <v>144.5</v>
      </c>
      <c r="BF451" s="1">
        <v>4.5055E+17</v>
      </c>
      <c r="BG451" s="1" t="s">
        <v>125</v>
      </c>
    </row>
    <row r="452" spans="1:59" x14ac:dyDescent="0.55000000000000004">
      <c r="A452" s="20">
        <v>4.51</v>
      </c>
      <c r="B452" s="1">
        <v>451</v>
      </c>
      <c r="C452" s="1" t="s">
        <v>131</v>
      </c>
      <c r="E452" s="4">
        <v>14.51</v>
      </c>
      <c r="F452" s="21">
        <v>27.608999999999799</v>
      </c>
      <c r="G452" s="1" t="s">
        <v>129</v>
      </c>
      <c r="I452" s="20">
        <v>24.51</v>
      </c>
      <c r="J452" s="1">
        <v>27.608999999999799</v>
      </c>
      <c r="K452" s="1" t="s">
        <v>134</v>
      </c>
      <c r="M452" s="20">
        <v>34.51</v>
      </c>
      <c r="N452" s="1">
        <v>11.372999999999999</v>
      </c>
      <c r="O452" s="1" t="s">
        <v>135</v>
      </c>
      <c r="Q452" s="20">
        <v>44.51</v>
      </c>
      <c r="R452" s="1">
        <v>3.706</v>
      </c>
      <c r="S452" s="1" t="s">
        <v>137</v>
      </c>
      <c r="U452" s="20">
        <v>54.51</v>
      </c>
      <c r="V452" s="1">
        <v>17.372999999999902</v>
      </c>
      <c r="W452" s="1" t="s">
        <v>137</v>
      </c>
      <c r="Y452" s="20">
        <v>64.510000000000005</v>
      </c>
      <c r="Z452" s="1">
        <v>181.08500000000001</v>
      </c>
      <c r="AA452" s="1" t="s">
        <v>137</v>
      </c>
      <c r="AC452" s="20">
        <v>74.510000000000005</v>
      </c>
      <c r="AD452" s="1">
        <v>5.0589999999999504</v>
      </c>
      <c r="AE452" s="1" t="s">
        <v>125</v>
      </c>
      <c r="AG452" s="20">
        <v>84.51</v>
      </c>
      <c r="AH452" s="1">
        <v>50.589999999999897</v>
      </c>
      <c r="AI452" s="1" t="s">
        <v>125</v>
      </c>
      <c r="AK452" s="20">
        <v>94.51</v>
      </c>
      <c r="AL452" s="1">
        <v>505.90000000000299</v>
      </c>
      <c r="AM452" s="1" t="s">
        <v>125</v>
      </c>
      <c r="AO452" s="4">
        <v>104.51</v>
      </c>
      <c r="AP452" s="1">
        <v>451549</v>
      </c>
      <c r="AQ452" s="1" t="s">
        <v>125</v>
      </c>
      <c r="AS452" s="4">
        <v>114.51</v>
      </c>
      <c r="AT452" s="1">
        <v>451549000</v>
      </c>
      <c r="AU452" s="1" t="s">
        <v>125</v>
      </c>
      <c r="AW452" s="4">
        <v>124.51</v>
      </c>
      <c r="AX452" s="1">
        <v>451549000000</v>
      </c>
      <c r="AY452" s="1" t="s">
        <v>125</v>
      </c>
      <c r="BA452" s="4">
        <v>134.51</v>
      </c>
      <c r="BB452" s="1">
        <v>451549000000000</v>
      </c>
      <c r="BC452" s="1" t="s">
        <v>125</v>
      </c>
      <c r="BE452" s="4">
        <v>144.51</v>
      </c>
      <c r="BF452" s="1">
        <v>4.51549E+17</v>
      </c>
      <c r="BG452" s="1" t="s">
        <v>125</v>
      </c>
    </row>
    <row r="453" spans="1:59" x14ac:dyDescent="0.55000000000000004">
      <c r="A453" s="20">
        <v>4.5199999999999996</v>
      </c>
      <c r="B453" s="1">
        <v>452</v>
      </c>
      <c r="C453" s="1" t="s">
        <v>131</v>
      </c>
      <c r="E453" s="4">
        <v>14.52</v>
      </c>
      <c r="F453" s="21">
        <v>27.6679999999998</v>
      </c>
      <c r="G453" s="1" t="s">
        <v>129</v>
      </c>
      <c r="I453" s="20">
        <v>24.52</v>
      </c>
      <c r="J453" s="1">
        <v>27.6679999999998</v>
      </c>
      <c r="K453" s="1" t="s">
        <v>134</v>
      </c>
      <c r="M453" s="20">
        <v>34.520000000000003</v>
      </c>
      <c r="N453" s="1">
        <v>11.396000000000001</v>
      </c>
      <c r="O453" s="1" t="s">
        <v>135</v>
      </c>
      <c r="Q453" s="20">
        <v>44.52</v>
      </c>
      <c r="R453" s="1">
        <v>3.7120000000000002</v>
      </c>
      <c r="S453" s="1" t="s">
        <v>137</v>
      </c>
      <c r="U453" s="20">
        <v>54.52</v>
      </c>
      <c r="V453" s="1">
        <v>17.395999999999901</v>
      </c>
      <c r="W453" s="1" t="s">
        <v>137</v>
      </c>
      <c r="Y453" s="20">
        <v>64.52</v>
      </c>
      <c r="Z453" s="1">
        <v>181.42</v>
      </c>
      <c r="AA453" s="1" t="s">
        <v>137</v>
      </c>
      <c r="AC453" s="20">
        <v>74.52</v>
      </c>
      <c r="AD453" s="1">
        <v>5.0679999999999499</v>
      </c>
      <c r="AE453" s="1" t="s">
        <v>125</v>
      </c>
      <c r="AG453" s="20">
        <v>84.52</v>
      </c>
      <c r="AH453" s="1">
        <v>50.6799999999999</v>
      </c>
      <c r="AI453" s="1" t="s">
        <v>125</v>
      </c>
      <c r="AK453" s="20">
        <v>94.52</v>
      </c>
      <c r="AL453" s="1">
        <v>506.80000000000302</v>
      </c>
      <c r="AM453" s="1" t="s">
        <v>125</v>
      </c>
      <c r="AO453" s="4">
        <v>104.52</v>
      </c>
      <c r="AP453" s="1">
        <v>452548</v>
      </c>
      <c r="AQ453" s="1" t="s">
        <v>125</v>
      </c>
      <c r="AS453" s="4">
        <v>114.52</v>
      </c>
      <c r="AT453" s="1">
        <v>452548000</v>
      </c>
      <c r="AU453" s="1" t="s">
        <v>125</v>
      </c>
      <c r="AW453" s="4">
        <v>124.52</v>
      </c>
      <c r="AX453" s="1">
        <v>452548000000</v>
      </c>
      <c r="AY453" s="1" t="s">
        <v>125</v>
      </c>
      <c r="BA453" s="4">
        <v>134.52000000000001</v>
      </c>
      <c r="BB453" s="1">
        <v>452548000000000</v>
      </c>
      <c r="BC453" s="1" t="s">
        <v>125</v>
      </c>
      <c r="BE453" s="4">
        <v>144.52000000000001</v>
      </c>
      <c r="BF453" s="1">
        <v>4.52548E+17</v>
      </c>
      <c r="BG453" s="1" t="s">
        <v>125</v>
      </c>
    </row>
    <row r="454" spans="1:59" x14ac:dyDescent="0.55000000000000004">
      <c r="A454" s="20">
        <v>4.53</v>
      </c>
      <c r="B454" s="1">
        <v>453</v>
      </c>
      <c r="C454" s="1" t="s">
        <v>131</v>
      </c>
      <c r="E454" s="4">
        <v>14.53</v>
      </c>
      <c r="F454" s="21">
        <v>27.726999999999801</v>
      </c>
      <c r="G454" s="1" t="s">
        <v>129</v>
      </c>
      <c r="I454" s="20">
        <v>24.53</v>
      </c>
      <c r="J454" s="1">
        <v>27.726999999999801</v>
      </c>
      <c r="K454" s="1" t="s">
        <v>134</v>
      </c>
      <c r="M454" s="20">
        <v>34.53</v>
      </c>
      <c r="N454" s="1">
        <v>11.419</v>
      </c>
      <c r="O454" s="1" t="s">
        <v>135</v>
      </c>
      <c r="Q454" s="20">
        <v>44.53</v>
      </c>
      <c r="R454" s="1">
        <v>3.718</v>
      </c>
      <c r="S454" s="1" t="s">
        <v>137</v>
      </c>
      <c r="U454" s="20">
        <v>54.53</v>
      </c>
      <c r="V454" s="1">
        <v>17.418999999999901</v>
      </c>
      <c r="W454" s="1" t="s">
        <v>137</v>
      </c>
      <c r="Y454" s="20">
        <v>64.53</v>
      </c>
      <c r="Z454" s="1">
        <v>181.755</v>
      </c>
      <c r="AA454" s="1" t="s">
        <v>137</v>
      </c>
      <c r="AC454" s="20">
        <v>74.53</v>
      </c>
      <c r="AD454" s="1">
        <v>5.0769999999999502</v>
      </c>
      <c r="AE454" s="1" t="s">
        <v>125</v>
      </c>
      <c r="AG454" s="20">
        <v>84.53</v>
      </c>
      <c r="AH454" s="1">
        <v>50.769999999999897</v>
      </c>
      <c r="AI454" s="1" t="s">
        <v>125</v>
      </c>
      <c r="AK454" s="20">
        <v>94.53</v>
      </c>
      <c r="AL454" s="1">
        <v>507.700000000003</v>
      </c>
      <c r="AM454" s="1" t="s">
        <v>125</v>
      </c>
      <c r="AO454" s="4">
        <v>104.53</v>
      </c>
      <c r="AP454" s="1">
        <v>453547</v>
      </c>
      <c r="AQ454" s="1" t="s">
        <v>125</v>
      </c>
      <c r="AS454" s="4">
        <v>114.53</v>
      </c>
      <c r="AT454" s="1">
        <v>453547000</v>
      </c>
      <c r="AU454" s="1" t="s">
        <v>125</v>
      </c>
      <c r="AW454" s="4">
        <v>124.53</v>
      </c>
      <c r="AX454" s="1">
        <v>453547000000</v>
      </c>
      <c r="AY454" s="1" t="s">
        <v>125</v>
      </c>
      <c r="BA454" s="4">
        <v>134.53</v>
      </c>
      <c r="BB454" s="1">
        <v>453547000000000</v>
      </c>
      <c r="BC454" s="1" t="s">
        <v>125</v>
      </c>
      <c r="BE454" s="4">
        <v>144.53</v>
      </c>
      <c r="BF454" s="1">
        <v>4.53547E+17</v>
      </c>
      <c r="BG454" s="1" t="s">
        <v>125</v>
      </c>
    </row>
    <row r="455" spans="1:59" x14ac:dyDescent="0.55000000000000004">
      <c r="A455" s="20">
        <v>4.54</v>
      </c>
      <c r="B455" s="1">
        <v>454</v>
      </c>
      <c r="C455" s="1" t="s">
        <v>131</v>
      </c>
      <c r="E455" s="4">
        <v>14.54</v>
      </c>
      <c r="F455" s="21">
        <v>27.785999999999799</v>
      </c>
      <c r="G455" s="1" t="s">
        <v>129</v>
      </c>
      <c r="I455" s="20">
        <v>24.54</v>
      </c>
      <c r="J455" s="1">
        <v>27.785999999999799</v>
      </c>
      <c r="K455" s="1" t="s">
        <v>134</v>
      </c>
      <c r="M455" s="20">
        <v>34.54</v>
      </c>
      <c r="N455" s="1">
        <v>11.442</v>
      </c>
      <c r="O455" s="1" t="s">
        <v>135</v>
      </c>
      <c r="Q455" s="20">
        <v>44.54</v>
      </c>
      <c r="R455" s="1">
        <v>3.7240000000000002</v>
      </c>
      <c r="S455" s="1" t="s">
        <v>137</v>
      </c>
      <c r="U455" s="20">
        <v>54.54</v>
      </c>
      <c r="V455" s="1">
        <v>17.441999999999901</v>
      </c>
      <c r="W455" s="1" t="s">
        <v>137</v>
      </c>
      <c r="Y455" s="20">
        <v>64.540000000000006</v>
      </c>
      <c r="Z455" s="1">
        <v>182.09</v>
      </c>
      <c r="AA455" s="1" t="s">
        <v>137</v>
      </c>
      <c r="AC455" s="20">
        <v>74.540000000000006</v>
      </c>
      <c r="AD455" s="1">
        <v>5.0859999999999497</v>
      </c>
      <c r="AE455" s="1" t="s">
        <v>125</v>
      </c>
      <c r="AG455" s="20">
        <v>84.54</v>
      </c>
      <c r="AH455" s="1">
        <v>50.8599999999999</v>
      </c>
      <c r="AI455" s="1" t="s">
        <v>125</v>
      </c>
      <c r="AK455" s="20">
        <v>94.54</v>
      </c>
      <c r="AL455" s="1">
        <v>508.60000000000298</v>
      </c>
      <c r="AM455" s="1" t="s">
        <v>125</v>
      </c>
      <c r="AO455" s="4">
        <v>104.54</v>
      </c>
      <c r="AP455" s="1">
        <v>454546</v>
      </c>
      <c r="AQ455" s="1" t="s">
        <v>125</v>
      </c>
      <c r="AS455" s="4">
        <v>114.54</v>
      </c>
      <c r="AT455" s="1">
        <v>454546000</v>
      </c>
      <c r="AU455" s="1" t="s">
        <v>125</v>
      </c>
      <c r="AW455" s="4">
        <v>124.54</v>
      </c>
      <c r="AX455" s="1">
        <v>454546000000</v>
      </c>
      <c r="AY455" s="1" t="s">
        <v>125</v>
      </c>
      <c r="BA455" s="4">
        <v>134.54</v>
      </c>
      <c r="BB455" s="1">
        <v>454546000000000</v>
      </c>
      <c r="BC455" s="1" t="s">
        <v>125</v>
      </c>
      <c r="BE455" s="4">
        <v>144.54</v>
      </c>
      <c r="BF455" s="1">
        <v>4.54546E+17</v>
      </c>
      <c r="BG455" s="1" t="s">
        <v>125</v>
      </c>
    </row>
    <row r="456" spans="1:59" x14ac:dyDescent="0.55000000000000004">
      <c r="A456" s="20">
        <v>4.55</v>
      </c>
      <c r="B456" s="1">
        <v>455</v>
      </c>
      <c r="C456" s="1" t="s">
        <v>131</v>
      </c>
      <c r="E456" s="4">
        <v>14.55</v>
      </c>
      <c r="F456" s="21">
        <v>27.8449999999998</v>
      </c>
      <c r="G456" s="1" t="s">
        <v>129</v>
      </c>
      <c r="I456" s="20">
        <v>24.55</v>
      </c>
      <c r="J456" s="1">
        <v>27.8449999999998</v>
      </c>
      <c r="K456" s="1" t="s">
        <v>134</v>
      </c>
      <c r="M456" s="20">
        <v>34.549999999999997</v>
      </c>
      <c r="N456" s="1">
        <v>11.465</v>
      </c>
      <c r="O456" s="1" t="s">
        <v>135</v>
      </c>
      <c r="Q456" s="20">
        <v>44.55</v>
      </c>
      <c r="R456" s="1">
        <v>3.73</v>
      </c>
      <c r="S456" s="1" t="s">
        <v>137</v>
      </c>
      <c r="U456" s="20">
        <v>54.55</v>
      </c>
      <c r="V456" s="1">
        <v>17.4649999999999</v>
      </c>
      <c r="W456" s="1" t="s">
        <v>137</v>
      </c>
      <c r="Y456" s="20">
        <v>64.55</v>
      </c>
      <c r="Z456" s="1">
        <v>182.42500000000001</v>
      </c>
      <c r="AA456" s="1" t="s">
        <v>137</v>
      </c>
      <c r="AC456" s="20">
        <v>74.55</v>
      </c>
      <c r="AD456" s="1">
        <v>5.09499999999995</v>
      </c>
      <c r="AE456" s="1" t="s">
        <v>125</v>
      </c>
      <c r="AG456" s="20">
        <v>84.55</v>
      </c>
      <c r="AH456" s="1">
        <v>50.949999999999903</v>
      </c>
      <c r="AI456" s="1" t="s">
        <v>125</v>
      </c>
      <c r="AK456" s="20">
        <v>94.55</v>
      </c>
      <c r="AL456" s="1">
        <v>509.50000000000301</v>
      </c>
      <c r="AM456" s="1" t="s">
        <v>125</v>
      </c>
      <c r="AO456" s="4">
        <v>104.55</v>
      </c>
      <c r="AP456" s="1">
        <v>455545</v>
      </c>
      <c r="AQ456" s="1" t="s">
        <v>125</v>
      </c>
      <c r="AS456" s="4">
        <v>114.55</v>
      </c>
      <c r="AT456" s="1">
        <v>455545000</v>
      </c>
      <c r="AU456" s="1" t="s">
        <v>125</v>
      </c>
      <c r="AW456" s="4">
        <v>124.55</v>
      </c>
      <c r="AX456" s="1">
        <v>455545000000</v>
      </c>
      <c r="AY456" s="1" t="s">
        <v>125</v>
      </c>
      <c r="BA456" s="4">
        <v>134.55000000000001</v>
      </c>
      <c r="BB456" s="1">
        <v>455545000000000</v>
      </c>
      <c r="BC456" s="1" t="s">
        <v>125</v>
      </c>
      <c r="BE456" s="4">
        <v>144.55000000000001</v>
      </c>
      <c r="BF456" s="1">
        <v>4.55545E+17</v>
      </c>
      <c r="BG456" s="1" t="s">
        <v>125</v>
      </c>
    </row>
    <row r="457" spans="1:59" x14ac:dyDescent="0.55000000000000004">
      <c r="A457" s="20">
        <v>4.5599999999999996</v>
      </c>
      <c r="B457" s="1">
        <v>456</v>
      </c>
      <c r="C457" s="1" t="s">
        <v>131</v>
      </c>
      <c r="E457" s="4">
        <v>14.56</v>
      </c>
      <c r="F457" s="21">
        <v>27.903999999999801</v>
      </c>
      <c r="G457" s="1" t="s">
        <v>129</v>
      </c>
      <c r="I457" s="20">
        <v>24.56</v>
      </c>
      <c r="J457" s="1">
        <v>27.903999999999801</v>
      </c>
      <c r="K457" s="1" t="s">
        <v>134</v>
      </c>
      <c r="M457" s="20">
        <v>34.56</v>
      </c>
      <c r="N457" s="1">
        <v>11.488</v>
      </c>
      <c r="O457" s="1" t="s">
        <v>135</v>
      </c>
      <c r="Q457" s="20">
        <v>44.56</v>
      </c>
      <c r="R457" s="1">
        <v>3.7360000000000002</v>
      </c>
      <c r="S457" s="1" t="s">
        <v>137</v>
      </c>
      <c r="U457" s="20">
        <v>54.56</v>
      </c>
      <c r="V457" s="1">
        <v>17.4879999999999</v>
      </c>
      <c r="W457" s="1" t="s">
        <v>137</v>
      </c>
      <c r="Y457" s="20">
        <v>64.56</v>
      </c>
      <c r="Z457" s="1">
        <v>182.76</v>
      </c>
      <c r="AA457" s="1" t="s">
        <v>137</v>
      </c>
      <c r="AC457" s="20">
        <v>74.56</v>
      </c>
      <c r="AD457" s="1">
        <v>5.1039999999999504</v>
      </c>
      <c r="AE457" s="1" t="s">
        <v>125</v>
      </c>
      <c r="AG457" s="20">
        <v>84.56</v>
      </c>
      <c r="AH457" s="1">
        <v>51.0399999999999</v>
      </c>
      <c r="AI457" s="1" t="s">
        <v>125</v>
      </c>
      <c r="AK457" s="20">
        <v>94.56</v>
      </c>
      <c r="AL457" s="1">
        <v>510.40000000000299</v>
      </c>
      <c r="AM457" s="1" t="s">
        <v>125</v>
      </c>
      <c r="AO457" s="4">
        <v>104.56</v>
      </c>
      <c r="AP457" s="1">
        <v>456544</v>
      </c>
      <c r="AQ457" s="1" t="s">
        <v>125</v>
      </c>
      <c r="AS457" s="4">
        <v>114.56</v>
      </c>
      <c r="AT457" s="1">
        <v>456544000</v>
      </c>
      <c r="AU457" s="1" t="s">
        <v>125</v>
      </c>
      <c r="AW457" s="4">
        <v>124.56</v>
      </c>
      <c r="AX457" s="1">
        <v>456544000000</v>
      </c>
      <c r="AY457" s="1" t="s">
        <v>125</v>
      </c>
      <c r="BA457" s="4">
        <v>134.56</v>
      </c>
      <c r="BB457" s="1">
        <v>456544000000000</v>
      </c>
      <c r="BC457" s="1" t="s">
        <v>125</v>
      </c>
      <c r="BE457" s="4">
        <v>144.56</v>
      </c>
      <c r="BF457" s="1">
        <v>4.56544E+17</v>
      </c>
      <c r="BG457" s="1" t="s">
        <v>125</v>
      </c>
    </row>
    <row r="458" spans="1:59" x14ac:dyDescent="0.55000000000000004">
      <c r="A458" s="20">
        <v>4.57</v>
      </c>
      <c r="B458" s="1">
        <v>457</v>
      </c>
      <c r="C458" s="1" t="s">
        <v>131</v>
      </c>
      <c r="E458" s="4">
        <v>14.57</v>
      </c>
      <c r="F458" s="21">
        <v>27.962999999999798</v>
      </c>
      <c r="G458" s="1" t="s">
        <v>129</v>
      </c>
      <c r="I458" s="20">
        <v>24.57</v>
      </c>
      <c r="J458" s="1">
        <v>27.962999999999798</v>
      </c>
      <c r="K458" s="1" t="s">
        <v>134</v>
      </c>
      <c r="M458" s="20">
        <v>34.57</v>
      </c>
      <c r="N458" s="1">
        <v>11.510999999999999</v>
      </c>
      <c r="O458" s="1" t="s">
        <v>135</v>
      </c>
      <c r="Q458" s="20">
        <v>44.57</v>
      </c>
      <c r="R458" s="1">
        <v>3.742</v>
      </c>
      <c r="S458" s="1" t="s">
        <v>137</v>
      </c>
      <c r="U458" s="20">
        <v>54.57</v>
      </c>
      <c r="V458" s="1">
        <v>17.5109999999999</v>
      </c>
      <c r="W458" s="1" t="s">
        <v>137</v>
      </c>
      <c r="Y458" s="20">
        <v>64.569999999999993</v>
      </c>
      <c r="Z458" s="1">
        <v>183.095</v>
      </c>
      <c r="AA458" s="1" t="s">
        <v>137</v>
      </c>
      <c r="AC458" s="20">
        <v>74.569999999999993</v>
      </c>
      <c r="AD458" s="1">
        <v>5.1129999999999498</v>
      </c>
      <c r="AE458" s="1" t="s">
        <v>125</v>
      </c>
      <c r="AG458" s="20">
        <v>84.57</v>
      </c>
      <c r="AH458" s="1">
        <v>51.129999999999903</v>
      </c>
      <c r="AI458" s="1" t="s">
        <v>125</v>
      </c>
      <c r="AK458" s="20">
        <v>94.57</v>
      </c>
      <c r="AL458" s="1">
        <v>511.30000000000302</v>
      </c>
      <c r="AM458" s="1" t="s">
        <v>125</v>
      </c>
      <c r="AO458" s="4">
        <v>104.57</v>
      </c>
      <c r="AP458" s="1">
        <v>457543</v>
      </c>
      <c r="AQ458" s="1" t="s">
        <v>125</v>
      </c>
      <c r="AS458" s="4">
        <v>114.57</v>
      </c>
      <c r="AT458" s="1">
        <v>457543000</v>
      </c>
      <c r="AU458" s="1" t="s">
        <v>125</v>
      </c>
      <c r="AW458" s="4">
        <v>124.57</v>
      </c>
      <c r="AX458" s="1">
        <v>457543000000</v>
      </c>
      <c r="AY458" s="1" t="s">
        <v>125</v>
      </c>
      <c r="BA458" s="4">
        <v>134.57</v>
      </c>
      <c r="BB458" s="1">
        <v>457543000000000</v>
      </c>
      <c r="BC458" s="1" t="s">
        <v>125</v>
      </c>
      <c r="BE458" s="4">
        <v>144.57</v>
      </c>
      <c r="BF458" s="1">
        <v>4.57543E+17</v>
      </c>
      <c r="BG458" s="1" t="s">
        <v>125</v>
      </c>
    </row>
    <row r="459" spans="1:59" x14ac:dyDescent="0.55000000000000004">
      <c r="A459" s="20">
        <v>4.58</v>
      </c>
      <c r="B459" s="1">
        <v>458</v>
      </c>
      <c r="C459" s="1" t="s">
        <v>131</v>
      </c>
      <c r="E459" s="4">
        <v>14.58</v>
      </c>
      <c r="F459" s="21">
        <v>28.0219999999998</v>
      </c>
      <c r="G459" s="1" t="s">
        <v>129</v>
      </c>
      <c r="I459" s="20">
        <v>24.58</v>
      </c>
      <c r="J459" s="1">
        <v>28.0219999999998</v>
      </c>
      <c r="K459" s="1" t="s">
        <v>134</v>
      </c>
      <c r="M459" s="20">
        <v>34.58</v>
      </c>
      <c r="N459" s="1">
        <v>11.534000000000001</v>
      </c>
      <c r="O459" s="1" t="s">
        <v>135</v>
      </c>
      <c r="Q459" s="20">
        <v>44.58</v>
      </c>
      <c r="R459" s="1">
        <v>3.7480000000000002</v>
      </c>
      <c r="S459" s="1" t="s">
        <v>137</v>
      </c>
      <c r="U459" s="20">
        <v>54.58</v>
      </c>
      <c r="V459" s="1">
        <v>17.533999999999899</v>
      </c>
      <c r="W459" s="1" t="s">
        <v>137</v>
      </c>
      <c r="Y459" s="20">
        <v>64.58</v>
      </c>
      <c r="Z459" s="1">
        <v>183.43</v>
      </c>
      <c r="AA459" s="1" t="s">
        <v>137</v>
      </c>
      <c r="AC459" s="20">
        <v>74.58</v>
      </c>
      <c r="AD459" s="1">
        <v>5.1219999999999501</v>
      </c>
      <c r="AE459" s="1" t="s">
        <v>125</v>
      </c>
      <c r="AG459" s="20">
        <v>84.58</v>
      </c>
      <c r="AH459" s="1">
        <v>51.219999999999899</v>
      </c>
      <c r="AI459" s="1" t="s">
        <v>125</v>
      </c>
      <c r="AK459" s="20">
        <v>94.58</v>
      </c>
      <c r="AL459" s="1">
        <v>512.200000000003</v>
      </c>
      <c r="AM459" s="1" t="s">
        <v>125</v>
      </c>
      <c r="AO459" s="4">
        <v>104.58</v>
      </c>
      <c r="AP459" s="1">
        <v>458542</v>
      </c>
      <c r="AQ459" s="1" t="s">
        <v>125</v>
      </c>
      <c r="AS459" s="4">
        <v>114.58</v>
      </c>
      <c r="AT459" s="1">
        <v>458542000</v>
      </c>
      <c r="AU459" s="1" t="s">
        <v>125</v>
      </c>
      <c r="AW459" s="4">
        <v>124.58</v>
      </c>
      <c r="AX459" s="1">
        <v>458542000000</v>
      </c>
      <c r="AY459" s="1" t="s">
        <v>125</v>
      </c>
      <c r="BA459" s="4">
        <v>134.58000000000001</v>
      </c>
      <c r="BB459" s="1">
        <v>458542000000000</v>
      </c>
      <c r="BC459" s="1" t="s">
        <v>125</v>
      </c>
      <c r="BE459" s="4">
        <v>144.58000000000001</v>
      </c>
      <c r="BF459" s="1">
        <v>4.58542E+17</v>
      </c>
      <c r="BG459" s="1" t="s">
        <v>125</v>
      </c>
    </row>
    <row r="460" spans="1:59" x14ac:dyDescent="0.55000000000000004">
      <c r="A460" s="20">
        <v>4.59</v>
      </c>
      <c r="B460" s="1">
        <v>459</v>
      </c>
      <c r="C460" s="1" t="s">
        <v>131</v>
      </c>
      <c r="E460" s="4">
        <v>14.59</v>
      </c>
      <c r="F460" s="21">
        <v>28.080999999999801</v>
      </c>
      <c r="G460" s="1" t="s">
        <v>129</v>
      </c>
      <c r="I460" s="20">
        <v>24.59</v>
      </c>
      <c r="J460" s="1">
        <v>28.080999999999801</v>
      </c>
      <c r="K460" s="1" t="s">
        <v>134</v>
      </c>
      <c r="M460" s="20">
        <v>34.590000000000003</v>
      </c>
      <c r="N460" s="1">
        <v>11.557</v>
      </c>
      <c r="O460" s="1" t="s">
        <v>135</v>
      </c>
      <c r="Q460" s="20">
        <v>44.59</v>
      </c>
      <c r="R460" s="1">
        <v>3.754</v>
      </c>
      <c r="S460" s="1" t="s">
        <v>137</v>
      </c>
      <c r="U460" s="20">
        <v>54.59</v>
      </c>
      <c r="V460" s="1">
        <v>17.556999999999899</v>
      </c>
      <c r="W460" s="1" t="s">
        <v>137</v>
      </c>
      <c r="Y460" s="20">
        <v>64.59</v>
      </c>
      <c r="Z460" s="1">
        <v>183.76499999999999</v>
      </c>
      <c r="AA460" s="1" t="s">
        <v>137</v>
      </c>
      <c r="AC460" s="20">
        <v>74.59</v>
      </c>
      <c r="AD460" s="1">
        <v>5.1309999999999496</v>
      </c>
      <c r="AE460" s="1" t="s">
        <v>125</v>
      </c>
      <c r="AG460" s="20">
        <v>84.59</v>
      </c>
      <c r="AH460" s="1">
        <v>51.309999999999903</v>
      </c>
      <c r="AI460" s="1" t="s">
        <v>125</v>
      </c>
      <c r="AK460" s="20">
        <v>94.59</v>
      </c>
      <c r="AL460" s="1">
        <v>513.10000000000298</v>
      </c>
      <c r="AM460" s="1" t="s">
        <v>125</v>
      </c>
      <c r="AO460" s="4">
        <v>104.59</v>
      </c>
      <c r="AP460" s="1">
        <v>459541</v>
      </c>
      <c r="AQ460" s="1" t="s">
        <v>125</v>
      </c>
      <c r="AS460" s="4">
        <v>114.59</v>
      </c>
      <c r="AT460" s="1">
        <v>459541000</v>
      </c>
      <c r="AU460" s="1" t="s">
        <v>125</v>
      </c>
      <c r="AW460" s="4">
        <v>124.59</v>
      </c>
      <c r="AX460" s="1">
        <v>459541000000</v>
      </c>
      <c r="AY460" s="1" t="s">
        <v>125</v>
      </c>
      <c r="BA460" s="4">
        <v>134.59</v>
      </c>
      <c r="BB460" s="1">
        <v>459541000000000</v>
      </c>
      <c r="BC460" s="1" t="s">
        <v>125</v>
      </c>
      <c r="BE460" s="4">
        <v>144.59</v>
      </c>
      <c r="BF460" s="1">
        <v>4.59541E+17</v>
      </c>
      <c r="BG460" s="1" t="s">
        <v>125</v>
      </c>
    </row>
    <row r="461" spans="1:59" x14ac:dyDescent="0.55000000000000004">
      <c r="A461" s="20">
        <v>4.5999999999999996</v>
      </c>
      <c r="B461" s="1">
        <v>460</v>
      </c>
      <c r="C461" s="1" t="s">
        <v>131</v>
      </c>
      <c r="E461" s="4">
        <v>14.6</v>
      </c>
      <c r="F461" s="21">
        <v>28.139999999999802</v>
      </c>
      <c r="G461" s="1" t="s">
        <v>129</v>
      </c>
      <c r="I461" s="20">
        <v>24.6</v>
      </c>
      <c r="J461" s="1">
        <v>28.139999999999802</v>
      </c>
      <c r="K461" s="1" t="s">
        <v>134</v>
      </c>
      <c r="M461" s="20">
        <v>34.6</v>
      </c>
      <c r="N461" s="1">
        <v>11.58</v>
      </c>
      <c r="O461" s="1" t="s">
        <v>135</v>
      </c>
      <c r="Q461" s="20">
        <v>44.6</v>
      </c>
      <c r="R461" s="1">
        <v>3.76</v>
      </c>
      <c r="S461" s="1" t="s">
        <v>137</v>
      </c>
      <c r="U461" s="20">
        <v>54.6</v>
      </c>
      <c r="V461" s="1">
        <v>17.579999999999899</v>
      </c>
      <c r="W461" s="1" t="s">
        <v>137</v>
      </c>
      <c r="Y461" s="20">
        <v>64.599999999999994</v>
      </c>
      <c r="Z461" s="1">
        <v>184.1</v>
      </c>
      <c r="AA461" s="1" t="s">
        <v>137</v>
      </c>
      <c r="AC461" s="20">
        <v>74.599999999999994</v>
      </c>
      <c r="AD461" s="1">
        <v>5.1399999999999499</v>
      </c>
      <c r="AE461" s="1" t="s">
        <v>125</v>
      </c>
      <c r="AG461" s="20">
        <v>84.6</v>
      </c>
      <c r="AH461" s="1">
        <v>51.399999999999899</v>
      </c>
      <c r="AI461" s="1" t="s">
        <v>125</v>
      </c>
      <c r="AK461" s="20">
        <v>94.6</v>
      </c>
      <c r="AL461" s="1">
        <v>514.00000000000296</v>
      </c>
      <c r="AM461" s="1" t="s">
        <v>125</v>
      </c>
      <c r="AO461" s="4">
        <v>104.6</v>
      </c>
      <c r="AP461" s="1">
        <v>460540</v>
      </c>
      <c r="AQ461" s="1" t="s">
        <v>125</v>
      </c>
      <c r="AS461" s="4">
        <v>114.6</v>
      </c>
      <c r="AT461" s="1">
        <v>460540000</v>
      </c>
      <c r="AU461" s="1" t="s">
        <v>125</v>
      </c>
      <c r="AW461" s="4">
        <v>124.6</v>
      </c>
      <c r="AX461" s="1">
        <v>460540000000</v>
      </c>
      <c r="AY461" s="1" t="s">
        <v>125</v>
      </c>
      <c r="BA461" s="4">
        <v>134.6</v>
      </c>
      <c r="BB461" s="1">
        <v>460540000000000</v>
      </c>
      <c r="BC461" s="1" t="s">
        <v>125</v>
      </c>
      <c r="BE461" s="4">
        <v>144.6</v>
      </c>
      <c r="BF461" s="1">
        <v>4.6054E+17</v>
      </c>
      <c r="BG461" s="1" t="s">
        <v>125</v>
      </c>
    </row>
    <row r="462" spans="1:59" x14ac:dyDescent="0.55000000000000004">
      <c r="A462" s="20">
        <v>4.6100000000000003</v>
      </c>
      <c r="B462" s="1">
        <v>461</v>
      </c>
      <c r="C462" s="1" t="s">
        <v>131</v>
      </c>
      <c r="E462" s="4">
        <v>14.61</v>
      </c>
      <c r="F462" s="21">
        <v>28.198999999999799</v>
      </c>
      <c r="G462" s="1" t="s">
        <v>129</v>
      </c>
      <c r="I462" s="20">
        <v>24.61</v>
      </c>
      <c r="J462" s="1">
        <v>28.198999999999799</v>
      </c>
      <c r="K462" s="1" t="s">
        <v>134</v>
      </c>
      <c r="M462" s="20">
        <v>34.61</v>
      </c>
      <c r="N462" s="1">
        <v>11.603</v>
      </c>
      <c r="O462" s="1" t="s">
        <v>135</v>
      </c>
      <c r="Q462" s="20">
        <v>44.61</v>
      </c>
      <c r="R462" s="1">
        <v>3.766</v>
      </c>
      <c r="S462" s="1" t="s">
        <v>137</v>
      </c>
      <c r="U462" s="20">
        <v>54.61</v>
      </c>
      <c r="V462" s="1">
        <v>17.602999999999899</v>
      </c>
      <c r="W462" s="1" t="s">
        <v>137</v>
      </c>
      <c r="Y462" s="20">
        <v>64.61</v>
      </c>
      <c r="Z462" s="1">
        <v>184.435</v>
      </c>
      <c r="AA462" s="1" t="s">
        <v>137</v>
      </c>
      <c r="AC462" s="20">
        <v>74.61</v>
      </c>
      <c r="AD462" s="1">
        <v>5.1489999999999503</v>
      </c>
      <c r="AE462" s="1" t="s">
        <v>125</v>
      </c>
      <c r="AG462" s="20">
        <v>84.61</v>
      </c>
      <c r="AH462" s="1">
        <v>51.489999999999903</v>
      </c>
      <c r="AI462" s="1" t="s">
        <v>125</v>
      </c>
      <c r="AK462" s="20">
        <v>94.61</v>
      </c>
      <c r="AL462" s="1">
        <v>514.90000000000305</v>
      </c>
      <c r="AM462" s="1" t="s">
        <v>125</v>
      </c>
      <c r="AO462" s="4">
        <v>104.61</v>
      </c>
      <c r="AP462" s="1">
        <v>461539</v>
      </c>
      <c r="AQ462" s="1" t="s">
        <v>125</v>
      </c>
      <c r="AS462" s="4">
        <v>114.61</v>
      </c>
      <c r="AT462" s="1">
        <v>461539000</v>
      </c>
      <c r="AU462" s="1" t="s">
        <v>125</v>
      </c>
      <c r="AW462" s="4">
        <v>124.61</v>
      </c>
      <c r="AX462" s="1">
        <v>461539000000</v>
      </c>
      <c r="AY462" s="1" t="s">
        <v>125</v>
      </c>
      <c r="BA462" s="4">
        <v>134.61000000000001</v>
      </c>
      <c r="BB462" s="1">
        <v>461539000000000</v>
      </c>
      <c r="BC462" s="1" t="s">
        <v>125</v>
      </c>
      <c r="BE462" s="4">
        <v>144.61000000000001</v>
      </c>
      <c r="BF462" s="1">
        <v>4.61539E+17</v>
      </c>
      <c r="BG462" s="1" t="s">
        <v>125</v>
      </c>
    </row>
    <row r="463" spans="1:59" x14ac:dyDescent="0.55000000000000004">
      <c r="A463" s="20">
        <v>4.62</v>
      </c>
      <c r="B463" s="1">
        <v>462</v>
      </c>
      <c r="C463" s="1" t="s">
        <v>131</v>
      </c>
      <c r="E463" s="4">
        <v>14.62</v>
      </c>
      <c r="F463" s="21">
        <v>28.2579999999998</v>
      </c>
      <c r="G463" s="1" t="s">
        <v>129</v>
      </c>
      <c r="I463" s="20">
        <v>24.62</v>
      </c>
      <c r="J463" s="1">
        <v>28.2579999999998</v>
      </c>
      <c r="K463" s="1" t="s">
        <v>134</v>
      </c>
      <c r="M463" s="20">
        <v>34.619999999999997</v>
      </c>
      <c r="N463" s="1">
        <v>11.625999999999999</v>
      </c>
      <c r="O463" s="1" t="s">
        <v>135</v>
      </c>
      <c r="Q463" s="20">
        <v>44.62</v>
      </c>
      <c r="R463" s="1">
        <v>3.7719999999999998</v>
      </c>
      <c r="S463" s="1" t="s">
        <v>137</v>
      </c>
      <c r="U463" s="20">
        <v>54.62</v>
      </c>
      <c r="V463" s="1">
        <v>17.625999999999902</v>
      </c>
      <c r="W463" s="1" t="s">
        <v>137</v>
      </c>
      <c r="Y463" s="20">
        <v>64.62</v>
      </c>
      <c r="Z463" s="1">
        <v>184.77</v>
      </c>
      <c r="AA463" s="1" t="s">
        <v>137</v>
      </c>
      <c r="AC463" s="20">
        <v>74.62</v>
      </c>
      <c r="AD463" s="1">
        <v>5.1579999999999497</v>
      </c>
      <c r="AE463" s="1" t="s">
        <v>125</v>
      </c>
      <c r="AG463" s="20">
        <v>84.62</v>
      </c>
      <c r="AH463" s="1">
        <v>51.579999999999899</v>
      </c>
      <c r="AI463" s="1" t="s">
        <v>125</v>
      </c>
      <c r="AK463" s="20">
        <v>94.62</v>
      </c>
      <c r="AL463" s="1">
        <v>515.80000000000302</v>
      </c>
      <c r="AM463" s="1" t="s">
        <v>125</v>
      </c>
      <c r="AO463" s="4">
        <v>104.62</v>
      </c>
      <c r="AP463" s="1">
        <v>462538</v>
      </c>
      <c r="AQ463" s="1" t="s">
        <v>125</v>
      </c>
      <c r="AS463" s="4">
        <v>114.62</v>
      </c>
      <c r="AT463" s="1">
        <v>462538000</v>
      </c>
      <c r="AU463" s="1" t="s">
        <v>125</v>
      </c>
      <c r="AW463" s="4">
        <v>124.62</v>
      </c>
      <c r="AX463" s="1">
        <v>462538000000</v>
      </c>
      <c r="AY463" s="1" t="s">
        <v>125</v>
      </c>
      <c r="BA463" s="4">
        <v>134.62</v>
      </c>
      <c r="BB463" s="1">
        <v>462538000000000</v>
      </c>
      <c r="BC463" s="1" t="s">
        <v>125</v>
      </c>
      <c r="BE463" s="4">
        <v>144.62</v>
      </c>
      <c r="BF463" s="1">
        <v>4.62538E+17</v>
      </c>
      <c r="BG463" s="1" t="s">
        <v>125</v>
      </c>
    </row>
    <row r="464" spans="1:59" x14ac:dyDescent="0.55000000000000004">
      <c r="A464" s="20">
        <v>4.63</v>
      </c>
      <c r="B464" s="1">
        <v>463</v>
      </c>
      <c r="C464" s="1" t="s">
        <v>131</v>
      </c>
      <c r="E464" s="4">
        <v>14.63</v>
      </c>
      <c r="F464" s="21">
        <v>28.316999999999801</v>
      </c>
      <c r="G464" s="1" t="s">
        <v>129</v>
      </c>
      <c r="I464" s="20">
        <v>24.63</v>
      </c>
      <c r="J464" s="1">
        <v>28.316999999999801</v>
      </c>
      <c r="K464" s="1" t="s">
        <v>134</v>
      </c>
      <c r="M464" s="20">
        <v>34.630000000000003</v>
      </c>
      <c r="N464" s="1">
        <v>11.648999999999999</v>
      </c>
      <c r="O464" s="1" t="s">
        <v>135</v>
      </c>
      <c r="Q464" s="20">
        <v>44.63</v>
      </c>
      <c r="R464" s="1">
        <v>3.778</v>
      </c>
      <c r="S464" s="1" t="s">
        <v>137</v>
      </c>
      <c r="U464" s="20">
        <v>54.63</v>
      </c>
      <c r="V464" s="1">
        <v>17.648999999999901</v>
      </c>
      <c r="W464" s="1" t="s">
        <v>137</v>
      </c>
      <c r="Y464" s="20">
        <v>64.63</v>
      </c>
      <c r="Z464" s="1">
        <v>185.10499999999999</v>
      </c>
      <c r="AA464" s="1" t="s">
        <v>137</v>
      </c>
      <c r="AC464" s="20">
        <v>74.63</v>
      </c>
      <c r="AD464" s="1">
        <v>5.1669999999999501</v>
      </c>
      <c r="AE464" s="1" t="s">
        <v>125</v>
      </c>
      <c r="AG464" s="20">
        <v>84.63</v>
      </c>
      <c r="AH464" s="1">
        <v>51.669999999999902</v>
      </c>
      <c r="AI464" s="1" t="s">
        <v>125</v>
      </c>
      <c r="AK464" s="20">
        <v>94.63</v>
      </c>
      <c r="AL464" s="1">
        <v>516.700000000003</v>
      </c>
      <c r="AM464" s="1" t="s">
        <v>125</v>
      </c>
      <c r="AO464" s="4">
        <v>104.63</v>
      </c>
      <c r="AP464" s="1">
        <v>463537</v>
      </c>
      <c r="AQ464" s="1" t="s">
        <v>125</v>
      </c>
      <c r="AS464" s="4">
        <v>114.63</v>
      </c>
      <c r="AT464" s="1">
        <v>463537000</v>
      </c>
      <c r="AU464" s="1" t="s">
        <v>125</v>
      </c>
      <c r="AW464" s="4">
        <v>124.63</v>
      </c>
      <c r="AX464" s="1">
        <v>463537000000</v>
      </c>
      <c r="AY464" s="1" t="s">
        <v>125</v>
      </c>
      <c r="BA464" s="4">
        <v>134.63</v>
      </c>
      <c r="BB464" s="1">
        <v>463537000000000</v>
      </c>
      <c r="BC464" s="1" t="s">
        <v>125</v>
      </c>
      <c r="BE464" s="4">
        <v>144.63</v>
      </c>
      <c r="BF464" s="1">
        <v>4.63537E+17</v>
      </c>
      <c r="BG464" s="1" t="s">
        <v>125</v>
      </c>
    </row>
    <row r="465" spans="1:59" x14ac:dyDescent="0.55000000000000004">
      <c r="A465" s="20">
        <v>4.6399999999999997</v>
      </c>
      <c r="B465" s="1">
        <v>464</v>
      </c>
      <c r="C465" s="1" t="s">
        <v>131</v>
      </c>
      <c r="E465" s="4">
        <v>14.64</v>
      </c>
      <c r="F465" s="21">
        <v>28.375999999999799</v>
      </c>
      <c r="G465" s="1" t="s">
        <v>129</v>
      </c>
      <c r="I465" s="20">
        <v>24.64</v>
      </c>
      <c r="J465" s="1">
        <v>28.375999999999799</v>
      </c>
      <c r="K465" s="1" t="s">
        <v>134</v>
      </c>
      <c r="M465" s="20">
        <v>34.64</v>
      </c>
      <c r="N465" s="1">
        <v>11.672000000000001</v>
      </c>
      <c r="O465" s="1" t="s">
        <v>135</v>
      </c>
      <c r="Q465" s="20">
        <v>44.64</v>
      </c>
      <c r="R465" s="1">
        <v>3.7839999999999998</v>
      </c>
      <c r="S465" s="1" t="s">
        <v>137</v>
      </c>
      <c r="U465" s="20">
        <v>54.64</v>
      </c>
      <c r="V465" s="1">
        <v>17.671999999999901</v>
      </c>
      <c r="W465" s="1" t="s">
        <v>137</v>
      </c>
      <c r="Y465" s="20">
        <v>64.64</v>
      </c>
      <c r="Z465" s="1">
        <v>185.44</v>
      </c>
      <c r="AA465" s="1" t="s">
        <v>137</v>
      </c>
      <c r="AC465" s="20">
        <v>74.64</v>
      </c>
      <c r="AD465" s="1">
        <v>5.1759999999999504</v>
      </c>
      <c r="AE465" s="1" t="s">
        <v>125</v>
      </c>
      <c r="AG465" s="20">
        <v>84.64</v>
      </c>
      <c r="AH465" s="1">
        <v>51.759999999999899</v>
      </c>
      <c r="AI465" s="1" t="s">
        <v>125</v>
      </c>
      <c r="AK465" s="20">
        <v>94.64</v>
      </c>
      <c r="AL465" s="1">
        <v>517.60000000000298</v>
      </c>
      <c r="AM465" s="1" t="s">
        <v>125</v>
      </c>
      <c r="AO465" s="4">
        <v>104.64</v>
      </c>
      <c r="AP465" s="1">
        <v>464536</v>
      </c>
      <c r="AQ465" s="1" t="s">
        <v>125</v>
      </c>
      <c r="AS465" s="4">
        <v>114.64</v>
      </c>
      <c r="AT465" s="1">
        <v>464536000</v>
      </c>
      <c r="AU465" s="1" t="s">
        <v>125</v>
      </c>
      <c r="AW465" s="4">
        <v>124.64</v>
      </c>
      <c r="AX465" s="1">
        <v>464536000000</v>
      </c>
      <c r="AY465" s="1" t="s">
        <v>125</v>
      </c>
      <c r="BA465" s="4">
        <v>134.63999999999999</v>
      </c>
      <c r="BB465" s="1">
        <v>464536000000000</v>
      </c>
      <c r="BC465" s="1" t="s">
        <v>125</v>
      </c>
      <c r="BE465" s="4">
        <v>144.63999999999999</v>
      </c>
      <c r="BF465" s="1">
        <v>4.64536E+17</v>
      </c>
      <c r="BG465" s="1" t="s">
        <v>125</v>
      </c>
    </row>
    <row r="466" spans="1:59" x14ac:dyDescent="0.55000000000000004">
      <c r="A466" s="20">
        <v>4.6500000000000004</v>
      </c>
      <c r="B466" s="1">
        <v>465</v>
      </c>
      <c r="C466" s="1" t="s">
        <v>131</v>
      </c>
      <c r="E466" s="4">
        <v>14.65</v>
      </c>
      <c r="F466" s="21">
        <v>28.4349999999998</v>
      </c>
      <c r="G466" s="1" t="s">
        <v>129</v>
      </c>
      <c r="I466" s="20">
        <v>24.65</v>
      </c>
      <c r="J466" s="1">
        <v>28.4349999999998</v>
      </c>
      <c r="K466" s="1" t="s">
        <v>134</v>
      </c>
      <c r="M466" s="20">
        <v>34.65</v>
      </c>
      <c r="N466" s="1">
        <v>11.695</v>
      </c>
      <c r="O466" s="1" t="s">
        <v>135</v>
      </c>
      <c r="Q466" s="20">
        <v>44.65</v>
      </c>
      <c r="R466" s="1">
        <v>3.79</v>
      </c>
      <c r="S466" s="1" t="s">
        <v>137</v>
      </c>
      <c r="U466" s="20">
        <v>54.65</v>
      </c>
      <c r="V466" s="1">
        <v>17.694999999999901</v>
      </c>
      <c r="W466" s="1" t="s">
        <v>137</v>
      </c>
      <c r="Y466" s="20">
        <v>64.650000000000006</v>
      </c>
      <c r="Z466" s="1">
        <v>185.77500000000001</v>
      </c>
      <c r="AA466" s="1" t="s">
        <v>137</v>
      </c>
      <c r="AC466" s="20">
        <v>74.650000000000006</v>
      </c>
      <c r="AD466" s="1">
        <v>5.1849999999999499</v>
      </c>
      <c r="AE466" s="1" t="s">
        <v>125</v>
      </c>
      <c r="AG466" s="20">
        <v>84.65</v>
      </c>
      <c r="AH466" s="1">
        <v>51.849999999999902</v>
      </c>
      <c r="AI466" s="1" t="s">
        <v>125</v>
      </c>
      <c r="AK466" s="20">
        <v>94.65</v>
      </c>
      <c r="AL466" s="1">
        <v>518.50000000000296</v>
      </c>
      <c r="AM466" s="1" t="s">
        <v>125</v>
      </c>
      <c r="AO466" s="4">
        <v>104.65</v>
      </c>
      <c r="AP466" s="1">
        <v>465535</v>
      </c>
      <c r="AQ466" s="1" t="s">
        <v>125</v>
      </c>
      <c r="AS466" s="4">
        <v>114.65</v>
      </c>
      <c r="AT466" s="1">
        <v>465535000</v>
      </c>
      <c r="AU466" s="1" t="s">
        <v>125</v>
      </c>
      <c r="AW466" s="4">
        <v>124.65</v>
      </c>
      <c r="AX466" s="1">
        <v>465535000000</v>
      </c>
      <c r="AY466" s="1" t="s">
        <v>125</v>
      </c>
      <c r="BA466" s="4">
        <v>134.65</v>
      </c>
      <c r="BB466" s="1">
        <v>465535000000000</v>
      </c>
      <c r="BC466" s="1" t="s">
        <v>125</v>
      </c>
      <c r="BE466" s="4">
        <v>144.65</v>
      </c>
      <c r="BF466" s="1">
        <v>4.65535E+17</v>
      </c>
      <c r="BG466" s="1" t="s">
        <v>125</v>
      </c>
    </row>
    <row r="467" spans="1:59" x14ac:dyDescent="0.55000000000000004">
      <c r="A467" s="20">
        <v>4.66</v>
      </c>
      <c r="B467" s="1">
        <v>466</v>
      </c>
      <c r="C467" s="1" t="s">
        <v>131</v>
      </c>
      <c r="E467" s="4">
        <v>14.66</v>
      </c>
      <c r="F467" s="21">
        <v>28.493999999999801</v>
      </c>
      <c r="G467" s="1" t="s">
        <v>129</v>
      </c>
      <c r="I467" s="20">
        <v>24.66</v>
      </c>
      <c r="J467" s="1">
        <v>28.493999999999801</v>
      </c>
      <c r="K467" s="1" t="s">
        <v>134</v>
      </c>
      <c r="M467" s="20">
        <v>34.659999999999997</v>
      </c>
      <c r="N467" s="1">
        <v>11.718</v>
      </c>
      <c r="O467" s="1" t="s">
        <v>135</v>
      </c>
      <c r="Q467" s="20">
        <v>44.66</v>
      </c>
      <c r="R467" s="1">
        <v>3.7959999999999998</v>
      </c>
      <c r="S467" s="1" t="s">
        <v>137</v>
      </c>
      <c r="U467" s="20">
        <v>54.66</v>
      </c>
      <c r="V467" s="1">
        <v>17.7179999999999</v>
      </c>
      <c r="W467" s="1" t="s">
        <v>137</v>
      </c>
      <c r="Y467" s="20">
        <v>64.66</v>
      </c>
      <c r="Z467" s="1">
        <v>186.11</v>
      </c>
      <c r="AA467" s="1" t="s">
        <v>137</v>
      </c>
      <c r="AC467" s="20">
        <v>74.66</v>
      </c>
      <c r="AD467" s="1">
        <v>5.1939999999999502</v>
      </c>
      <c r="AE467" s="1" t="s">
        <v>125</v>
      </c>
      <c r="AG467" s="20">
        <v>84.66</v>
      </c>
      <c r="AH467" s="1">
        <v>51.939999999999898</v>
      </c>
      <c r="AI467" s="1" t="s">
        <v>125</v>
      </c>
      <c r="AK467" s="20">
        <v>94.66</v>
      </c>
      <c r="AL467" s="1">
        <v>519.40000000000305</v>
      </c>
      <c r="AM467" s="1" t="s">
        <v>125</v>
      </c>
      <c r="AO467" s="4">
        <v>104.66</v>
      </c>
      <c r="AP467" s="1">
        <v>466534</v>
      </c>
      <c r="AQ467" s="1" t="s">
        <v>125</v>
      </c>
      <c r="AS467" s="4">
        <v>114.66</v>
      </c>
      <c r="AT467" s="1">
        <v>466534000</v>
      </c>
      <c r="AU467" s="1" t="s">
        <v>125</v>
      </c>
      <c r="AW467" s="4">
        <v>124.66</v>
      </c>
      <c r="AX467" s="1">
        <v>466534000000</v>
      </c>
      <c r="AY467" s="1" t="s">
        <v>125</v>
      </c>
      <c r="BA467" s="4">
        <v>134.66</v>
      </c>
      <c r="BB467" s="1">
        <v>466534000000000</v>
      </c>
      <c r="BC467" s="1" t="s">
        <v>125</v>
      </c>
      <c r="BE467" s="4">
        <v>144.66</v>
      </c>
      <c r="BF467" s="1">
        <v>4.66534E+17</v>
      </c>
      <c r="BG467" s="1" t="s">
        <v>125</v>
      </c>
    </row>
    <row r="468" spans="1:59" x14ac:dyDescent="0.55000000000000004">
      <c r="A468" s="20">
        <v>4.67</v>
      </c>
      <c r="B468" s="1">
        <v>467</v>
      </c>
      <c r="C468" s="1" t="s">
        <v>131</v>
      </c>
      <c r="E468" s="4">
        <v>14.67</v>
      </c>
      <c r="F468" s="21">
        <v>28.552999999999798</v>
      </c>
      <c r="G468" s="1" t="s">
        <v>129</v>
      </c>
      <c r="I468" s="20">
        <v>24.67</v>
      </c>
      <c r="J468" s="1">
        <v>28.552999999999798</v>
      </c>
      <c r="K468" s="1" t="s">
        <v>134</v>
      </c>
      <c r="M468" s="20">
        <v>34.67</v>
      </c>
      <c r="N468" s="1">
        <v>11.741</v>
      </c>
      <c r="O468" s="1" t="s">
        <v>135</v>
      </c>
      <c r="Q468" s="20">
        <v>44.67</v>
      </c>
      <c r="R468" s="1">
        <v>3.802</v>
      </c>
      <c r="S468" s="1" t="s">
        <v>137</v>
      </c>
      <c r="U468" s="20">
        <v>54.67</v>
      </c>
      <c r="V468" s="1">
        <v>17.7409999999999</v>
      </c>
      <c r="W468" s="1" t="s">
        <v>137</v>
      </c>
      <c r="Y468" s="20">
        <v>64.67</v>
      </c>
      <c r="Z468" s="1">
        <v>186.44499999999999</v>
      </c>
      <c r="AA468" s="1" t="s">
        <v>137</v>
      </c>
      <c r="AC468" s="20">
        <v>74.67</v>
      </c>
      <c r="AD468" s="1">
        <v>5.2029999999999497</v>
      </c>
      <c r="AE468" s="1" t="s">
        <v>125</v>
      </c>
      <c r="AG468" s="20">
        <v>84.67</v>
      </c>
      <c r="AH468" s="1">
        <v>52.029999999999902</v>
      </c>
      <c r="AI468" s="1" t="s">
        <v>125</v>
      </c>
      <c r="AK468" s="20">
        <v>94.67</v>
      </c>
      <c r="AL468" s="1">
        <v>520.30000000000302</v>
      </c>
      <c r="AM468" s="1" t="s">
        <v>125</v>
      </c>
      <c r="AO468" s="4">
        <v>104.67</v>
      </c>
      <c r="AP468" s="1">
        <v>467533</v>
      </c>
      <c r="AQ468" s="1" t="s">
        <v>125</v>
      </c>
      <c r="AS468" s="4">
        <v>114.67</v>
      </c>
      <c r="AT468" s="1">
        <v>467533000</v>
      </c>
      <c r="AU468" s="1" t="s">
        <v>125</v>
      </c>
      <c r="AW468" s="4">
        <v>124.67</v>
      </c>
      <c r="AX468" s="1">
        <v>467533000000</v>
      </c>
      <c r="AY468" s="1" t="s">
        <v>125</v>
      </c>
      <c r="BA468" s="4">
        <v>134.66999999999999</v>
      </c>
      <c r="BB468" s="1">
        <v>467533000000000</v>
      </c>
      <c r="BC468" s="1" t="s">
        <v>125</v>
      </c>
      <c r="BE468" s="4">
        <v>144.66999999999999</v>
      </c>
      <c r="BF468" s="1">
        <v>4.67533E+17</v>
      </c>
      <c r="BG468" s="1" t="s">
        <v>125</v>
      </c>
    </row>
    <row r="469" spans="1:59" x14ac:dyDescent="0.55000000000000004">
      <c r="A469" s="20">
        <v>4.68</v>
      </c>
      <c r="B469" s="1">
        <v>468</v>
      </c>
      <c r="C469" s="1" t="s">
        <v>131</v>
      </c>
      <c r="E469" s="4">
        <v>14.68</v>
      </c>
      <c r="F469" s="21">
        <v>28.611999999999799</v>
      </c>
      <c r="G469" s="1" t="s">
        <v>129</v>
      </c>
      <c r="I469" s="20">
        <v>24.68</v>
      </c>
      <c r="J469" s="1">
        <v>28.611999999999799</v>
      </c>
      <c r="K469" s="1" t="s">
        <v>134</v>
      </c>
      <c r="M469" s="20">
        <v>34.68</v>
      </c>
      <c r="N469" s="1">
        <v>11.763999999999999</v>
      </c>
      <c r="O469" s="1" t="s">
        <v>135</v>
      </c>
      <c r="Q469" s="20">
        <v>44.68</v>
      </c>
      <c r="R469" s="1">
        <v>3.8079999999999998</v>
      </c>
      <c r="S469" s="1" t="s">
        <v>137</v>
      </c>
      <c r="U469" s="20">
        <v>54.68</v>
      </c>
      <c r="V469" s="1">
        <v>17.7639999999999</v>
      </c>
      <c r="W469" s="1" t="s">
        <v>137</v>
      </c>
      <c r="Y469" s="20">
        <v>64.680000000000007</v>
      </c>
      <c r="Z469" s="1">
        <v>186.78</v>
      </c>
      <c r="AA469" s="1" t="s">
        <v>137</v>
      </c>
      <c r="AC469" s="20">
        <v>74.680000000000007</v>
      </c>
      <c r="AD469" s="1">
        <v>5.21199999999995</v>
      </c>
      <c r="AE469" s="1" t="s">
        <v>125</v>
      </c>
      <c r="AG469" s="20">
        <v>84.68</v>
      </c>
      <c r="AH469" s="1">
        <v>52.119999999999898</v>
      </c>
      <c r="AI469" s="1" t="s">
        <v>125</v>
      </c>
      <c r="AK469" s="20">
        <v>94.68</v>
      </c>
      <c r="AL469" s="1">
        <v>521.200000000003</v>
      </c>
      <c r="AM469" s="1" t="s">
        <v>125</v>
      </c>
      <c r="AO469" s="4">
        <v>104.68</v>
      </c>
      <c r="AP469" s="1">
        <v>468532</v>
      </c>
      <c r="AQ469" s="1" t="s">
        <v>125</v>
      </c>
      <c r="AS469" s="4">
        <v>114.68</v>
      </c>
      <c r="AT469" s="1">
        <v>468532000</v>
      </c>
      <c r="AU469" s="1" t="s">
        <v>125</v>
      </c>
      <c r="AW469" s="4">
        <v>124.68</v>
      </c>
      <c r="AX469" s="1">
        <v>468532000000</v>
      </c>
      <c r="AY469" s="1" t="s">
        <v>125</v>
      </c>
      <c r="BA469" s="4">
        <v>134.68</v>
      </c>
      <c r="BB469" s="1">
        <v>468532000000000</v>
      </c>
      <c r="BC469" s="1" t="s">
        <v>125</v>
      </c>
      <c r="BE469" s="4">
        <v>144.68</v>
      </c>
      <c r="BF469" s="1">
        <v>4.68532E+17</v>
      </c>
      <c r="BG469" s="1" t="s">
        <v>125</v>
      </c>
    </row>
    <row r="470" spans="1:59" x14ac:dyDescent="0.55000000000000004">
      <c r="A470" s="20">
        <v>4.6900000000000004</v>
      </c>
      <c r="B470" s="1">
        <v>469</v>
      </c>
      <c r="C470" s="1" t="s">
        <v>131</v>
      </c>
      <c r="E470" s="4">
        <v>14.69</v>
      </c>
      <c r="F470" s="21">
        <v>28.6709999999998</v>
      </c>
      <c r="G470" s="1" t="s">
        <v>129</v>
      </c>
      <c r="I470" s="20">
        <v>24.69</v>
      </c>
      <c r="J470" s="1">
        <v>28.6709999999998</v>
      </c>
      <c r="K470" s="1" t="s">
        <v>134</v>
      </c>
      <c r="M470" s="20">
        <v>34.69</v>
      </c>
      <c r="N470" s="1">
        <v>11.787000000000001</v>
      </c>
      <c r="O470" s="1" t="s">
        <v>135</v>
      </c>
      <c r="Q470" s="20">
        <v>44.69</v>
      </c>
      <c r="R470" s="1">
        <v>3.8140000000000001</v>
      </c>
      <c r="S470" s="1" t="s">
        <v>137</v>
      </c>
      <c r="U470" s="20">
        <v>54.69</v>
      </c>
      <c r="V470" s="1">
        <v>17.7869999999999</v>
      </c>
      <c r="W470" s="1" t="s">
        <v>137</v>
      </c>
      <c r="Y470" s="20">
        <v>64.69</v>
      </c>
      <c r="Z470" s="1">
        <v>187.11500000000001</v>
      </c>
      <c r="AA470" s="1" t="s">
        <v>137</v>
      </c>
      <c r="AC470" s="20">
        <v>74.69</v>
      </c>
      <c r="AD470" s="1">
        <v>5.2209999999999503</v>
      </c>
      <c r="AE470" s="1" t="s">
        <v>125</v>
      </c>
      <c r="AG470" s="20">
        <v>84.69</v>
      </c>
      <c r="AH470" s="1">
        <v>52.209999999999901</v>
      </c>
      <c r="AI470" s="1" t="s">
        <v>125</v>
      </c>
      <c r="AK470" s="20">
        <v>94.69</v>
      </c>
      <c r="AL470" s="1">
        <v>522.10000000000298</v>
      </c>
      <c r="AM470" s="1" t="s">
        <v>125</v>
      </c>
      <c r="AO470" s="4">
        <v>104.69</v>
      </c>
      <c r="AP470" s="1">
        <v>469531</v>
      </c>
      <c r="AQ470" s="1" t="s">
        <v>125</v>
      </c>
      <c r="AS470" s="4">
        <v>114.69</v>
      </c>
      <c r="AT470" s="1">
        <v>469531000</v>
      </c>
      <c r="AU470" s="1" t="s">
        <v>125</v>
      </c>
      <c r="AW470" s="4">
        <v>124.69</v>
      </c>
      <c r="AX470" s="1">
        <v>469531000000</v>
      </c>
      <c r="AY470" s="1" t="s">
        <v>125</v>
      </c>
      <c r="BA470" s="4">
        <v>134.69</v>
      </c>
      <c r="BB470" s="1">
        <v>469531000000000</v>
      </c>
      <c r="BC470" s="1" t="s">
        <v>125</v>
      </c>
      <c r="BE470" s="4">
        <v>144.69</v>
      </c>
      <c r="BF470" s="1">
        <v>4.69531E+17</v>
      </c>
      <c r="BG470" s="1" t="s">
        <v>125</v>
      </c>
    </row>
    <row r="471" spans="1:59" x14ac:dyDescent="0.55000000000000004">
      <c r="A471" s="20">
        <v>4.7</v>
      </c>
      <c r="B471" s="1">
        <v>470</v>
      </c>
      <c r="C471" s="1" t="s">
        <v>131</v>
      </c>
      <c r="E471" s="4">
        <v>14.7</v>
      </c>
      <c r="F471" s="21">
        <v>28.729999999999801</v>
      </c>
      <c r="G471" s="1" t="s">
        <v>129</v>
      </c>
      <c r="I471" s="20">
        <v>24.7</v>
      </c>
      <c r="J471" s="1">
        <v>28.729999999999801</v>
      </c>
      <c r="K471" s="1" t="s">
        <v>134</v>
      </c>
      <c r="M471" s="20">
        <v>34.700000000000003</v>
      </c>
      <c r="N471" s="1">
        <v>11.81</v>
      </c>
      <c r="O471" s="1" t="s">
        <v>135</v>
      </c>
      <c r="Q471" s="20">
        <v>44.7</v>
      </c>
      <c r="R471" s="1">
        <v>3.82</v>
      </c>
      <c r="S471" s="1" t="s">
        <v>137</v>
      </c>
      <c r="U471" s="20">
        <v>54.7</v>
      </c>
      <c r="V471" s="1">
        <v>17.809999999999899</v>
      </c>
      <c r="W471" s="1" t="s">
        <v>137</v>
      </c>
      <c r="Y471" s="20">
        <v>64.7</v>
      </c>
      <c r="Z471" s="1">
        <v>187.45</v>
      </c>
      <c r="AA471" s="1" t="s">
        <v>137</v>
      </c>
      <c r="AC471" s="20">
        <v>74.7</v>
      </c>
      <c r="AD471" s="1">
        <v>5.2299999999999498</v>
      </c>
      <c r="AE471" s="1" t="s">
        <v>125</v>
      </c>
      <c r="AG471" s="20">
        <v>84.7</v>
      </c>
      <c r="AH471" s="1">
        <v>52.299999999999898</v>
      </c>
      <c r="AI471" s="1" t="s">
        <v>125</v>
      </c>
      <c r="AK471" s="20">
        <v>94.7</v>
      </c>
      <c r="AL471" s="1">
        <v>523.00000000000296</v>
      </c>
      <c r="AM471" s="1" t="s">
        <v>125</v>
      </c>
      <c r="AO471" s="4">
        <v>104.7</v>
      </c>
      <c r="AP471" s="1">
        <v>470530</v>
      </c>
      <c r="AQ471" s="1" t="s">
        <v>125</v>
      </c>
      <c r="AS471" s="4">
        <v>114.7</v>
      </c>
      <c r="AT471" s="1">
        <v>470530000</v>
      </c>
      <c r="AU471" s="1" t="s">
        <v>125</v>
      </c>
      <c r="AW471" s="4">
        <v>124.7</v>
      </c>
      <c r="AX471" s="1">
        <v>470530000000</v>
      </c>
      <c r="AY471" s="1" t="s">
        <v>125</v>
      </c>
      <c r="BA471" s="4">
        <v>134.69999999999999</v>
      </c>
      <c r="BB471" s="1">
        <v>470530000000000</v>
      </c>
      <c r="BC471" s="1" t="s">
        <v>125</v>
      </c>
      <c r="BE471" s="4">
        <v>144.69999999999999</v>
      </c>
      <c r="BF471" s="1">
        <v>4.7053E+17</v>
      </c>
      <c r="BG471" s="1" t="s">
        <v>125</v>
      </c>
    </row>
    <row r="472" spans="1:59" x14ac:dyDescent="0.55000000000000004">
      <c r="A472" s="20">
        <v>4.71</v>
      </c>
      <c r="B472" s="1">
        <v>471</v>
      </c>
      <c r="C472" s="1" t="s">
        <v>131</v>
      </c>
      <c r="E472" s="4">
        <v>14.71</v>
      </c>
      <c r="F472" s="21">
        <v>28.788999999999799</v>
      </c>
      <c r="G472" s="1" t="s">
        <v>129</v>
      </c>
      <c r="I472" s="20">
        <v>24.71</v>
      </c>
      <c r="J472" s="1">
        <v>28.788999999999799</v>
      </c>
      <c r="K472" s="1" t="s">
        <v>134</v>
      </c>
      <c r="M472" s="20">
        <v>34.71</v>
      </c>
      <c r="N472" s="1">
        <v>11.833</v>
      </c>
      <c r="O472" s="1" t="s">
        <v>135</v>
      </c>
      <c r="Q472" s="20">
        <v>44.71</v>
      </c>
      <c r="R472" s="1">
        <v>3.8260000000000001</v>
      </c>
      <c r="S472" s="1" t="s">
        <v>137</v>
      </c>
      <c r="U472" s="20">
        <v>54.71</v>
      </c>
      <c r="V472" s="1">
        <v>17.832999999999899</v>
      </c>
      <c r="W472" s="1" t="s">
        <v>137</v>
      </c>
      <c r="Y472" s="20">
        <v>64.709999999999994</v>
      </c>
      <c r="Z472" s="1">
        <v>187.785</v>
      </c>
      <c r="AA472" s="1" t="s">
        <v>137</v>
      </c>
      <c r="AC472" s="20">
        <v>74.709999999999994</v>
      </c>
      <c r="AD472" s="1">
        <v>5.2389999999999501</v>
      </c>
      <c r="AE472" s="1" t="s">
        <v>125</v>
      </c>
      <c r="AG472" s="20">
        <v>84.71</v>
      </c>
      <c r="AH472" s="1">
        <v>52.389999999999901</v>
      </c>
      <c r="AI472" s="1" t="s">
        <v>125</v>
      </c>
      <c r="AK472" s="20">
        <v>94.71</v>
      </c>
      <c r="AL472" s="1">
        <v>523.90000000000305</v>
      </c>
      <c r="AM472" s="1" t="s">
        <v>125</v>
      </c>
      <c r="AO472" s="4">
        <v>104.71</v>
      </c>
      <c r="AP472" s="1">
        <v>471529</v>
      </c>
      <c r="AQ472" s="1" t="s">
        <v>125</v>
      </c>
      <c r="AS472" s="4">
        <v>114.71</v>
      </c>
      <c r="AT472" s="1">
        <v>471529000</v>
      </c>
      <c r="AU472" s="1" t="s">
        <v>125</v>
      </c>
      <c r="AW472" s="4">
        <v>124.71</v>
      </c>
      <c r="AX472" s="1">
        <v>471529000000</v>
      </c>
      <c r="AY472" s="1" t="s">
        <v>125</v>
      </c>
      <c r="BA472" s="4">
        <v>134.71</v>
      </c>
      <c r="BB472" s="1">
        <v>471529000000000</v>
      </c>
      <c r="BC472" s="1" t="s">
        <v>125</v>
      </c>
      <c r="BE472" s="4">
        <v>144.71</v>
      </c>
      <c r="BF472" s="1">
        <v>4.71529E+17</v>
      </c>
      <c r="BG472" s="1" t="s">
        <v>125</v>
      </c>
    </row>
    <row r="473" spans="1:59" x14ac:dyDescent="0.55000000000000004">
      <c r="A473" s="20">
        <v>4.72</v>
      </c>
      <c r="B473" s="1">
        <v>472</v>
      </c>
      <c r="C473" s="1" t="s">
        <v>131</v>
      </c>
      <c r="E473" s="4">
        <v>14.72</v>
      </c>
      <c r="F473" s="21">
        <v>28.8479999999998</v>
      </c>
      <c r="G473" s="1" t="s">
        <v>129</v>
      </c>
      <c r="I473" s="20">
        <v>24.72</v>
      </c>
      <c r="J473" s="1">
        <v>28.8479999999998</v>
      </c>
      <c r="K473" s="1" t="s">
        <v>134</v>
      </c>
      <c r="M473" s="20">
        <v>34.72</v>
      </c>
      <c r="N473" s="1">
        <v>11.856</v>
      </c>
      <c r="O473" s="1" t="s">
        <v>135</v>
      </c>
      <c r="Q473" s="20">
        <v>44.72</v>
      </c>
      <c r="R473" s="1">
        <v>3.8319999999999999</v>
      </c>
      <c r="S473" s="1" t="s">
        <v>137</v>
      </c>
      <c r="U473" s="20">
        <v>54.72</v>
      </c>
      <c r="V473" s="1">
        <v>17.855999999999899</v>
      </c>
      <c r="W473" s="1" t="s">
        <v>137</v>
      </c>
      <c r="Y473" s="20">
        <v>64.72</v>
      </c>
      <c r="Z473" s="1">
        <v>188.12</v>
      </c>
      <c r="AA473" s="1" t="s">
        <v>137</v>
      </c>
      <c r="AC473" s="20">
        <v>74.72</v>
      </c>
      <c r="AD473" s="1">
        <v>5.2479999999999496</v>
      </c>
      <c r="AE473" s="1" t="s">
        <v>125</v>
      </c>
      <c r="AG473" s="20">
        <v>84.72</v>
      </c>
      <c r="AH473" s="1">
        <v>52.479999999999897</v>
      </c>
      <c r="AI473" s="1" t="s">
        <v>125</v>
      </c>
      <c r="AK473" s="20">
        <v>94.72</v>
      </c>
      <c r="AL473" s="1">
        <v>524.80000000000302</v>
      </c>
      <c r="AM473" s="1" t="s">
        <v>125</v>
      </c>
      <c r="AO473" s="4">
        <v>104.72</v>
      </c>
      <c r="AP473" s="1">
        <v>472528</v>
      </c>
      <c r="AQ473" s="1" t="s">
        <v>125</v>
      </c>
      <c r="AS473" s="4">
        <v>114.72</v>
      </c>
      <c r="AT473" s="1">
        <v>472528000</v>
      </c>
      <c r="AU473" s="1" t="s">
        <v>125</v>
      </c>
      <c r="AW473" s="4">
        <v>124.72</v>
      </c>
      <c r="AX473" s="1">
        <v>472528000000</v>
      </c>
      <c r="AY473" s="1" t="s">
        <v>125</v>
      </c>
      <c r="BA473" s="4">
        <v>134.72</v>
      </c>
      <c r="BB473" s="1">
        <v>472528000000000</v>
      </c>
      <c r="BC473" s="1" t="s">
        <v>125</v>
      </c>
      <c r="BE473" s="4">
        <v>144.72</v>
      </c>
      <c r="BF473" s="1">
        <v>4.72528E+17</v>
      </c>
      <c r="BG473" s="1" t="s">
        <v>125</v>
      </c>
    </row>
    <row r="474" spans="1:59" x14ac:dyDescent="0.55000000000000004">
      <c r="A474" s="20">
        <v>4.7300000000000004</v>
      </c>
      <c r="B474" s="1">
        <v>473</v>
      </c>
      <c r="C474" s="1" t="s">
        <v>131</v>
      </c>
      <c r="E474" s="4">
        <v>14.73</v>
      </c>
      <c r="F474" s="21">
        <v>28.906999999999801</v>
      </c>
      <c r="G474" s="1" t="s">
        <v>129</v>
      </c>
      <c r="I474" s="20">
        <v>24.73</v>
      </c>
      <c r="J474" s="1">
        <v>28.906999999999801</v>
      </c>
      <c r="K474" s="1" t="s">
        <v>134</v>
      </c>
      <c r="M474" s="20">
        <v>34.729999999999997</v>
      </c>
      <c r="N474" s="1">
        <v>11.879</v>
      </c>
      <c r="O474" s="1" t="s">
        <v>135</v>
      </c>
      <c r="Q474" s="20">
        <v>44.73</v>
      </c>
      <c r="R474" s="1">
        <v>3.8380000000000001</v>
      </c>
      <c r="S474" s="1" t="s">
        <v>137</v>
      </c>
      <c r="U474" s="20">
        <v>54.73</v>
      </c>
      <c r="V474" s="1">
        <v>17.878999999999898</v>
      </c>
      <c r="W474" s="1" t="s">
        <v>137</v>
      </c>
      <c r="Y474" s="20">
        <v>64.73</v>
      </c>
      <c r="Z474" s="1">
        <v>188.45500000000001</v>
      </c>
      <c r="AA474" s="1" t="s">
        <v>137</v>
      </c>
      <c r="AC474" s="20">
        <v>74.73</v>
      </c>
      <c r="AD474" s="1">
        <v>5.2569999999999499</v>
      </c>
      <c r="AE474" s="1" t="s">
        <v>125</v>
      </c>
      <c r="AG474" s="20">
        <v>84.73</v>
      </c>
      <c r="AH474" s="1">
        <v>52.569999999999901</v>
      </c>
      <c r="AI474" s="1" t="s">
        <v>125</v>
      </c>
      <c r="AK474" s="20">
        <v>94.73</v>
      </c>
      <c r="AL474" s="1">
        <v>525.700000000003</v>
      </c>
      <c r="AM474" s="1" t="s">
        <v>125</v>
      </c>
      <c r="AO474" s="4">
        <v>104.73</v>
      </c>
      <c r="AP474" s="1">
        <v>473527</v>
      </c>
      <c r="AQ474" s="1" t="s">
        <v>125</v>
      </c>
      <c r="AS474" s="4">
        <v>114.73</v>
      </c>
      <c r="AT474" s="1">
        <v>473527000</v>
      </c>
      <c r="AU474" s="1" t="s">
        <v>125</v>
      </c>
      <c r="AW474" s="4">
        <v>124.73</v>
      </c>
      <c r="AX474" s="1">
        <v>473527000000</v>
      </c>
      <c r="AY474" s="1" t="s">
        <v>125</v>
      </c>
      <c r="BA474" s="4">
        <v>134.72999999999999</v>
      </c>
      <c r="BB474" s="1">
        <v>473527000000000</v>
      </c>
      <c r="BC474" s="1" t="s">
        <v>125</v>
      </c>
      <c r="BE474" s="4">
        <v>144.72999999999999</v>
      </c>
      <c r="BF474" s="1">
        <v>4.73527E+17</v>
      </c>
      <c r="BG474" s="1" t="s">
        <v>125</v>
      </c>
    </row>
    <row r="475" spans="1:59" x14ac:dyDescent="0.55000000000000004">
      <c r="A475" s="20">
        <v>4.74</v>
      </c>
      <c r="B475" s="1">
        <v>474</v>
      </c>
      <c r="C475" s="1" t="s">
        <v>131</v>
      </c>
      <c r="E475" s="4">
        <v>14.74</v>
      </c>
      <c r="F475" s="21">
        <v>28.965999999999799</v>
      </c>
      <c r="G475" s="1" t="s">
        <v>129</v>
      </c>
      <c r="I475" s="20">
        <v>24.74</v>
      </c>
      <c r="J475" s="1">
        <v>28.965999999999799</v>
      </c>
      <c r="K475" s="1" t="s">
        <v>134</v>
      </c>
      <c r="M475" s="20">
        <v>34.74</v>
      </c>
      <c r="N475" s="1">
        <v>11.901999999999999</v>
      </c>
      <c r="O475" s="1" t="s">
        <v>135</v>
      </c>
      <c r="Q475" s="20">
        <v>44.74</v>
      </c>
      <c r="R475" s="1">
        <v>3.8439999999999999</v>
      </c>
      <c r="S475" s="1" t="s">
        <v>137</v>
      </c>
      <c r="U475" s="20">
        <v>54.74</v>
      </c>
      <c r="V475" s="1">
        <v>17.901999999999902</v>
      </c>
      <c r="W475" s="1" t="s">
        <v>137</v>
      </c>
      <c r="Y475" s="20">
        <v>64.739999999999995</v>
      </c>
      <c r="Z475" s="1">
        <v>188.79</v>
      </c>
      <c r="AA475" s="1" t="s">
        <v>137</v>
      </c>
      <c r="AC475" s="20">
        <v>74.739999999999995</v>
      </c>
      <c r="AD475" s="1">
        <v>5.2659999999999503</v>
      </c>
      <c r="AE475" s="1" t="s">
        <v>125</v>
      </c>
      <c r="AG475" s="20">
        <v>84.74</v>
      </c>
      <c r="AH475" s="1">
        <v>52.659999999999897</v>
      </c>
      <c r="AI475" s="1" t="s">
        <v>125</v>
      </c>
      <c r="AK475" s="20">
        <v>94.74</v>
      </c>
      <c r="AL475" s="1">
        <v>526.60000000000298</v>
      </c>
      <c r="AM475" s="1" t="s">
        <v>125</v>
      </c>
      <c r="AO475" s="4">
        <v>104.74</v>
      </c>
      <c r="AP475" s="1">
        <v>474526</v>
      </c>
      <c r="AQ475" s="1" t="s">
        <v>125</v>
      </c>
      <c r="AS475" s="4">
        <v>114.74</v>
      </c>
      <c r="AT475" s="1">
        <v>474526000</v>
      </c>
      <c r="AU475" s="1" t="s">
        <v>125</v>
      </c>
      <c r="AW475" s="4">
        <v>124.74</v>
      </c>
      <c r="AX475" s="1">
        <v>474526000000</v>
      </c>
      <c r="AY475" s="1" t="s">
        <v>125</v>
      </c>
      <c r="BA475" s="4">
        <v>134.74</v>
      </c>
      <c r="BB475" s="1">
        <v>474526000000000</v>
      </c>
      <c r="BC475" s="1" t="s">
        <v>125</v>
      </c>
      <c r="BE475" s="4">
        <v>144.74</v>
      </c>
      <c r="BF475" s="1">
        <v>4.74526E+17</v>
      </c>
      <c r="BG475" s="1" t="s">
        <v>125</v>
      </c>
    </row>
    <row r="476" spans="1:59" x14ac:dyDescent="0.55000000000000004">
      <c r="A476" s="20">
        <v>4.75</v>
      </c>
      <c r="B476" s="1">
        <v>475</v>
      </c>
      <c r="C476" s="1" t="s">
        <v>131</v>
      </c>
      <c r="E476" s="4">
        <v>14.75</v>
      </c>
      <c r="F476" s="21">
        <v>29.0249999999998</v>
      </c>
      <c r="G476" s="1" t="s">
        <v>129</v>
      </c>
      <c r="I476" s="20">
        <v>24.75</v>
      </c>
      <c r="J476" s="1">
        <v>29.0249999999998</v>
      </c>
      <c r="K476" s="1" t="s">
        <v>134</v>
      </c>
      <c r="M476" s="20">
        <v>34.75</v>
      </c>
      <c r="N476" s="1">
        <v>11.925000000000001</v>
      </c>
      <c r="O476" s="1" t="s">
        <v>135</v>
      </c>
      <c r="Q476" s="20">
        <v>44.75</v>
      </c>
      <c r="R476" s="1">
        <v>3.85</v>
      </c>
      <c r="S476" s="1" t="s">
        <v>137</v>
      </c>
      <c r="U476" s="20">
        <v>54.75</v>
      </c>
      <c r="V476" s="1">
        <v>17.924999999999901</v>
      </c>
      <c r="W476" s="1" t="s">
        <v>137</v>
      </c>
      <c r="Y476" s="20">
        <v>64.75</v>
      </c>
      <c r="Z476" s="1">
        <v>189.125</v>
      </c>
      <c r="AA476" s="1" t="s">
        <v>137</v>
      </c>
      <c r="AC476" s="20">
        <v>74.75</v>
      </c>
      <c r="AD476" s="1">
        <v>5.2749999999999497</v>
      </c>
      <c r="AE476" s="1" t="s">
        <v>125</v>
      </c>
      <c r="AG476" s="20">
        <v>84.75</v>
      </c>
      <c r="AH476" s="1">
        <v>52.749999999999901</v>
      </c>
      <c r="AI476" s="1" t="s">
        <v>125</v>
      </c>
      <c r="AK476" s="20">
        <v>94.75</v>
      </c>
      <c r="AL476" s="1">
        <v>527.50000000000296</v>
      </c>
      <c r="AM476" s="1" t="s">
        <v>125</v>
      </c>
      <c r="AO476" s="4">
        <v>104.75</v>
      </c>
      <c r="AP476" s="1">
        <v>475525</v>
      </c>
      <c r="AQ476" s="1" t="s">
        <v>125</v>
      </c>
      <c r="AS476" s="4">
        <v>114.75</v>
      </c>
      <c r="AT476" s="1">
        <v>475525000</v>
      </c>
      <c r="AU476" s="1" t="s">
        <v>125</v>
      </c>
      <c r="AW476" s="4">
        <v>124.75</v>
      </c>
      <c r="AX476" s="1">
        <v>475525000000</v>
      </c>
      <c r="AY476" s="1" t="s">
        <v>125</v>
      </c>
      <c r="BA476" s="4">
        <v>134.75</v>
      </c>
      <c r="BB476" s="1">
        <v>475525000000000</v>
      </c>
      <c r="BC476" s="1" t="s">
        <v>125</v>
      </c>
      <c r="BE476" s="4">
        <v>144.75</v>
      </c>
      <c r="BF476" s="1">
        <v>4.75525E+17</v>
      </c>
      <c r="BG476" s="1" t="s">
        <v>125</v>
      </c>
    </row>
    <row r="477" spans="1:59" x14ac:dyDescent="0.55000000000000004">
      <c r="A477" s="20">
        <v>4.76</v>
      </c>
      <c r="B477" s="1">
        <v>476</v>
      </c>
      <c r="C477" s="1" t="s">
        <v>131</v>
      </c>
      <c r="E477" s="4">
        <v>14.76</v>
      </c>
      <c r="F477" s="21">
        <v>29.083999999999801</v>
      </c>
      <c r="G477" s="1" t="s">
        <v>129</v>
      </c>
      <c r="I477" s="20">
        <v>24.76</v>
      </c>
      <c r="J477" s="1">
        <v>29.083999999999801</v>
      </c>
      <c r="K477" s="1" t="s">
        <v>134</v>
      </c>
      <c r="M477" s="20">
        <v>34.76</v>
      </c>
      <c r="N477" s="1">
        <v>11.948</v>
      </c>
      <c r="O477" s="1" t="s">
        <v>135</v>
      </c>
      <c r="Q477" s="20">
        <v>44.76</v>
      </c>
      <c r="R477" s="1">
        <v>3.8559999999999999</v>
      </c>
      <c r="S477" s="1" t="s">
        <v>137</v>
      </c>
      <c r="U477" s="20">
        <v>54.76</v>
      </c>
      <c r="V477" s="1">
        <v>17.947999999999901</v>
      </c>
      <c r="W477" s="1" t="s">
        <v>137</v>
      </c>
      <c r="Y477" s="20">
        <v>64.760000000000005</v>
      </c>
      <c r="Z477" s="1">
        <v>189.46</v>
      </c>
      <c r="AA477" s="1" t="s">
        <v>137</v>
      </c>
      <c r="AC477" s="20">
        <v>74.760000000000005</v>
      </c>
      <c r="AD477" s="1">
        <v>5.2839999999999501</v>
      </c>
      <c r="AE477" s="1" t="s">
        <v>125</v>
      </c>
      <c r="AG477" s="20">
        <v>84.76</v>
      </c>
      <c r="AH477" s="1">
        <v>52.839999999999897</v>
      </c>
      <c r="AI477" s="1" t="s">
        <v>125</v>
      </c>
      <c r="AK477" s="20">
        <v>94.76</v>
      </c>
      <c r="AL477" s="1">
        <v>528.40000000000305</v>
      </c>
      <c r="AM477" s="1" t="s">
        <v>125</v>
      </c>
      <c r="AO477" s="4">
        <v>104.76</v>
      </c>
      <c r="AP477" s="1">
        <v>476524</v>
      </c>
      <c r="AQ477" s="1" t="s">
        <v>125</v>
      </c>
      <c r="AS477" s="4">
        <v>114.76</v>
      </c>
      <c r="AT477" s="1">
        <v>476524000</v>
      </c>
      <c r="AU477" s="1" t="s">
        <v>125</v>
      </c>
      <c r="AW477" s="4">
        <v>124.76</v>
      </c>
      <c r="AX477" s="1">
        <v>476524000000</v>
      </c>
      <c r="AY477" s="1" t="s">
        <v>125</v>
      </c>
      <c r="BA477" s="4">
        <v>134.76</v>
      </c>
      <c r="BB477" s="1">
        <v>476524000000000</v>
      </c>
      <c r="BC477" s="1" t="s">
        <v>125</v>
      </c>
      <c r="BE477" s="4">
        <v>144.76</v>
      </c>
      <c r="BF477" s="1">
        <v>4.76524E+17</v>
      </c>
      <c r="BG477" s="1" t="s">
        <v>125</v>
      </c>
    </row>
    <row r="478" spans="1:59" x14ac:dyDescent="0.55000000000000004">
      <c r="A478" s="20">
        <v>4.7699999999999996</v>
      </c>
      <c r="B478" s="1">
        <v>477</v>
      </c>
      <c r="C478" s="1" t="s">
        <v>131</v>
      </c>
      <c r="E478" s="4">
        <v>14.77</v>
      </c>
      <c r="F478" s="21">
        <v>29.142999999999802</v>
      </c>
      <c r="G478" s="1" t="s">
        <v>129</v>
      </c>
      <c r="I478" s="20">
        <v>24.77</v>
      </c>
      <c r="J478" s="1">
        <v>29.142999999999802</v>
      </c>
      <c r="K478" s="1" t="s">
        <v>134</v>
      </c>
      <c r="M478" s="20">
        <v>34.770000000000003</v>
      </c>
      <c r="N478" s="1">
        <v>11.971</v>
      </c>
      <c r="O478" s="1" t="s">
        <v>135</v>
      </c>
      <c r="Q478" s="20">
        <v>44.77</v>
      </c>
      <c r="R478" s="1">
        <v>3.8620000000000001</v>
      </c>
      <c r="S478" s="1" t="s">
        <v>137</v>
      </c>
      <c r="U478" s="20">
        <v>54.77</v>
      </c>
      <c r="V478" s="1">
        <v>17.970999999999901</v>
      </c>
      <c r="W478" s="1" t="s">
        <v>137</v>
      </c>
      <c r="Y478" s="20">
        <v>64.77</v>
      </c>
      <c r="Z478" s="1">
        <v>189.79499999999999</v>
      </c>
      <c r="AA478" s="1" t="s">
        <v>137</v>
      </c>
      <c r="AC478" s="20">
        <v>74.77</v>
      </c>
      <c r="AD478" s="1">
        <v>5.2929999999999504</v>
      </c>
      <c r="AE478" s="1" t="s">
        <v>125</v>
      </c>
      <c r="AG478" s="20">
        <v>84.77</v>
      </c>
      <c r="AH478" s="1">
        <v>52.9299999999999</v>
      </c>
      <c r="AI478" s="1" t="s">
        <v>125</v>
      </c>
      <c r="AK478" s="20">
        <v>94.77</v>
      </c>
      <c r="AL478" s="1">
        <v>529.30000000000302</v>
      </c>
      <c r="AM478" s="1" t="s">
        <v>125</v>
      </c>
      <c r="AO478" s="4">
        <v>104.77</v>
      </c>
      <c r="AP478" s="1">
        <v>477523</v>
      </c>
      <c r="AQ478" s="1" t="s">
        <v>125</v>
      </c>
      <c r="AS478" s="4">
        <v>114.77</v>
      </c>
      <c r="AT478" s="1">
        <v>477523000</v>
      </c>
      <c r="AU478" s="1" t="s">
        <v>125</v>
      </c>
      <c r="AW478" s="4">
        <v>124.77</v>
      </c>
      <c r="AX478" s="1">
        <v>477523000000</v>
      </c>
      <c r="AY478" s="1" t="s">
        <v>125</v>
      </c>
      <c r="BA478" s="4">
        <v>134.77000000000001</v>
      </c>
      <c r="BB478" s="1">
        <v>477523000000000</v>
      </c>
      <c r="BC478" s="1" t="s">
        <v>125</v>
      </c>
      <c r="BE478" s="4">
        <v>144.77000000000001</v>
      </c>
      <c r="BF478" s="1">
        <v>4.77523E+17</v>
      </c>
      <c r="BG478" s="1" t="s">
        <v>125</v>
      </c>
    </row>
    <row r="479" spans="1:59" x14ac:dyDescent="0.55000000000000004">
      <c r="A479" s="20">
        <v>4.78</v>
      </c>
      <c r="B479" s="1">
        <v>478</v>
      </c>
      <c r="C479" s="1" t="s">
        <v>131</v>
      </c>
      <c r="E479" s="4">
        <v>14.78</v>
      </c>
      <c r="F479" s="21">
        <v>29.201999999999799</v>
      </c>
      <c r="G479" s="1" t="s">
        <v>129</v>
      </c>
      <c r="I479" s="20">
        <v>24.78</v>
      </c>
      <c r="J479" s="1">
        <v>29.201999999999799</v>
      </c>
      <c r="K479" s="1" t="s">
        <v>134</v>
      </c>
      <c r="M479" s="20">
        <v>34.78</v>
      </c>
      <c r="N479" s="1">
        <v>11.994</v>
      </c>
      <c r="O479" s="1" t="s">
        <v>135</v>
      </c>
      <c r="Q479" s="20">
        <v>44.78</v>
      </c>
      <c r="R479" s="1">
        <v>3.8679999999999999</v>
      </c>
      <c r="S479" s="1" t="s">
        <v>137</v>
      </c>
      <c r="U479" s="20">
        <v>54.78</v>
      </c>
      <c r="V479" s="1">
        <v>17.9939999999999</v>
      </c>
      <c r="W479" s="1" t="s">
        <v>137</v>
      </c>
      <c r="Y479" s="20">
        <v>64.78</v>
      </c>
      <c r="Z479" s="1">
        <v>190.13</v>
      </c>
      <c r="AA479" s="1" t="s">
        <v>137</v>
      </c>
      <c r="AC479" s="20">
        <v>74.78</v>
      </c>
      <c r="AD479" s="1">
        <v>5.3019999999999499</v>
      </c>
      <c r="AE479" s="1" t="s">
        <v>125</v>
      </c>
      <c r="AG479" s="20">
        <v>84.78</v>
      </c>
      <c r="AH479" s="1">
        <v>53.019999999999897</v>
      </c>
      <c r="AI479" s="1" t="s">
        <v>125</v>
      </c>
      <c r="AK479" s="20">
        <v>94.78</v>
      </c>
      <c r="AL479" s="1">
        <v>530.200000000003</v>
      </c>
      <c r="AM479" s="1" t="s">
        <v>125</v>
      </c>
      <c r="AO479" s="4">
        <v>104.78</v>
      </c>
      <c r="AP479" s="1">
        <v>478522</v>
      </c>
      <c r="AQ479" s="1" t="s">
        <v>125</v>
      </c>
      <c r="AS479" s="4">
        <v>114.78</v>
      </c>
      <c r="AT479" s="1">
        <v>478522000</v>
      </c>
      <c r="AU479" s="1" t="s">
        <v>125</v>
      </c>
      <c r="AW479" s="4">
        <v>124.78</v>
      </c>
      <c r="AX479" s="1">
        <v>478522000000</v>
      </c>
      <c r="AY479" s="1" t="s">
        <v>125</v>
      </c>
      <c r="BA479" s="4">
        <v>134.78</v>
      </c>
      <c r="BB479" s="1">
        <v>478522000000000</v>
      </c>
      <c r="BC479" s="1" t="s">
        <v>125</v>
      </c>
      <c r="BE479" s="4">
        <v>144.78</v>
      </c>
      <c r="BF479" s="1">
        <v>4.78522E+17</v>
      </c>
      <c r="BG479" s="1" t="s">
        <v>125</v>
      </c>
    </row>
    <row r="480" spans="1:59" x14ac:dyDescent="0.55000000000000004">
      <c r="A480" s="20">
        <v>4.79</v>
      </c>
      <c r="B480" s="1">
        <v>479</v>
      </c>
      <c r="C480" s="1" t="s">
        <v>131</v>
      </c>
      <c r="E480" s="4">
        <v>14.79</v>
      </c>
      <c r="F480" s="21">
        <v>29.2609999999998</v>
      </c>
      <c r="G480" s="1" t="s">
        <v>129</v>
      </c>
      <c r="I480" s="20">
        <v>24.79</v>
      </c>
      <c r="J480" s="1">
        <v>29.2609999999998</v>
      </c>
      <c r="K480" s="1" t="s">
        <v>134</v>
      </c>
      <c r="M480" s="20">
        <v>34.79</v>
      </c>
      <c r="N480" s="1">
        <v>12.016999999999999</v>
      </c>
      <c r="O480" s="1" t="s">
        <v>135</v>
      </c>
      <c r="Q480" s="20">
        <v>44.79</v>
      </c>
      <c r="R480" s="1">
        <v>3.8740000000000001</v>
      </c>
      <c r="S480" s="1" t="s">
        <v>137</v>
      </c>
      <c r="U480" s="20">
        <v>54.79</v>
      </c>
      <c r="V480" s="1">
        <v>18.0169999999999</v>
      </c>
      <c r="W480" s="1" t="s">
        <v>137</v>
      </c>
      <c r="Y480" s="20">
        <v>64.790000000000006</v>
      </c>
      <c r="Z480" s="1">
        <v>190.465</v>
      </c>
      <c r="AA480" s="1" t="s">
        <v>137</v>
      </c>
      <c r="AC480" s="20">
        <v>74.790000000000006</v>
      </c>
      <c r="AD480" s="1">
        <v>5.3109999999999502</v>
      </c>
      <c r="AE480" s="1" t="s">
        <v>125</v>
      </c>
      <c r="AG480" s="20">
        <v>84.79</v>
      </c>
      <c r="AH480" s="1">
        <v>53.1099999999999</v>
      </c>
      <c r="AI480" s="1" t="s">
        <v>125</v>
      </c>
      <c r="AK480" s="20">
        <v>94.79</v>
      </c>
      <c r="AL480" s="1">
        <v>531.10000000000298</v>
      </c>
      <c r="AM480" s="1" t="s">
        <v>125</v>
      </c>
      <c r="AO480" s="4">
        <v>104.79</v>
      </c>
      <c r="AP480" s="1">
        <v>479521</v>
      </c>
      <c r="AQ480" s="1" t="s">
        <v>125</v>
      </c>
      <c r="AS480" s="4">
        <v>114.79</v>
      </c>
      <c r="AT480" s="1">
        <v>479521000</v>
      </c>
      <c r="AU480" s="1" t="s">
        <v>125</v>
      </c>
      <c r="AW480" s="4">
        <v>124.79</v>
      </c>
      <c r="AX480" s="1">
        <v>479521000000</v>
      </c>
      <c r="AY480" s="1" t="s">
        <v>125</v>
      </c>
      <c r="BA480" s="4">
        <v>134.79</v>
      </c>
      <c r="BB480" s="1">
        <v>479521000000000</v>
      </c>
      <c r="BC480" s="1" t="s">
        <v>125</v>
      </c>
      <c r="BE480" s="4">
        <v>144.79</v>
      </c>
      <c r="BF480" s="1">
        <v>4.79521E+17</v>
      </c>
      <c r="BG480" s="1" t="s">
        <v>125</v>
      </c>
    </row>
    <row r="481" spans="1:59" x14ac:dyDescent="0.55000000000000004">
      <c r="A481" s="20">
        <v>4.8</v>
      </c>
      <c r="B481" s="1">
        <v>480</v>
      </c>
      <c r="C481" s="1" t="s">
        <v>131</v>
      </c>
      <c r="E481" s="4">
        <v>14.8</v>
      </c>
      <c r="F481" s="21">
        <v>29.319999999999801</v>
      </c>
      <c r="G481" s="1" t="s">
        <v>129</v>
      </c>
      <c r="I481" s="20">
        <v>24.8</v>
      </c>
      <c r="J481" s="1">
        <v>29.319999999999801</v>
      </c>
      <c r="K481" s="1" t="s">
        <v>134</v>
      </c>
      <c r="M481" s="20">
        <v>34.799999999999997</v>
      </c>
      <c r="N481" s="1">
        <v>12.04</v>
      </c>
      <c r="O481" s="1" t="s">
        <v>135</v>
      </c>
      <c r="Q481" s="20">
        <v>44.8</v>
      </c>
      <c r="R481" s="1">
        <v>3.88</v>
      </c>
      <c r="S481" s="1" t="s">
        <v>137</v>
      </c>
      <c r="U481" s="20">
        <v>54.8</v>
      </c>
      <c r="V481" s="1">
        <v>18.0399999999998</v>
      </c>
      <c r="W481" s="1" t="s">
        <v>137</v>
      </c>
      <c r="Y481" s="20">
        <v>64.8</v>
      </c>
      <c r="Z481" s="1">
        <v>190.8</v>
      </c>
      <c r="AA481" s="1" t="s">
        <v>137</v>
      </c>
      <c r="AC481" s="20">
        <v>74.8</v>
      </c>
      <c r="AD481" s="1">
        <v>5.3199999999999497</v>
      </c>
      <c r="AE481" s="1" t="s">
        <v>125</v>
      </c>
      <c r="AG481" s="20">
        <v>84.8</v>
      </c>
      <c r="AH481" s="1">
        <v>53.199999999999903</v>
      </c>
      <c r="AI481" s="1" t="s">
        <v>125</v>
      </c>
      <c r="AK481" s="20">
        <v>94.8</v>
      </c>
      <c r="AL481" s="1">
        <v>532.00000000000296</v>
      </c>
      <c r="AM481" s="1" t="s">
        <v>125</v>
      </c>
      <c r="AO481" s="4">
        <v>104.8</v>
      </c>
      <c r="AP481" s="1">
        <v>480520</v>
      </c>
      <c r="AQ481" s="1" t="s">
        <v>125</v>
      </c>
      <c r="AS481" s="4">
        <v>114.8</v>
      </c>
      <c r="AT481" s="1">
        <v>480520000</v>
      </c>
      <c r="AU481" s="1" t="s">
        <v>125</v>
      </c>
      <c r="AW481" s="4">
        <v>124.8</v>
      </c>
      <c r="AX481" s="1">
        <v>480520000000</v>
      </c>
      <c r="AY481" s="1" t="s">
        <v>125</v>
      </c>
      <c r="BA481" s="4">
        <v>134.80000000000001</v>
      </c>
      <c r="BB481" s="1">
        <v>480520000000000</v>
      </c>
      <c r="BC481" s="1" t="s">
        <v>125</v>
      </c>
      <c r="BE481" s="4">
        <v>144.80000000000001</v>
      </c>
      <c r="BF481" s="1">
        <v>4.8052E+17</v>
      </c>
      <c r="BG481" s="1" t="s">
        <v>125</v>
      </c>
    </row>
    <row r="482" spans="1:59" x14ac:dyDescent="0.55000000000000004">
      <c r="A482" s="20">
        <v>4.8099999999999996</v>
      </c>
      <c r="B482" s="1">
        <v>481</v>
      </c>
      <c r="C482" s="1" t="s">
        <v>131</v>
      </c>
      <c r="E482" s="4">
        <v>14.81</v>
      </c>
      <c r="F482" s="21">
        <v>29.378999999999799</v>
      </c>
      <c r="G482" s="1" t="s">
        <v>129</v>
      </c>
      <c r="I482" s="20">
        <v>24.81</v>
      </c>
      <c r="J482" s="1">
        <v>29.378999999999799</v>
      </c>
      <c r="K482" s="1" t="s">
        <v>134</v>
      </c>
      <c r="M482" s="20">
        <v>34.81</v>
      </c>
      <c r="N482" s="1">
        <v>12.063000000000001</v>
      </c>
      <c r="O482" s="1" t="s">
        <v>135</v>
      </c>
      <c r="Q482" s="20">
        <v>44.81</v>
      </c>
      <c r="R482" s="1">
        <v>3.8860000000000001</v>
      </c>
      <c r="S482" s="1" t="s">
        <v>137</v>
      </c>
      <c r="U482" s="20">
        <v>54.81</v>
      </c>
      <c r="V482" s="1">
        <v>18.0629999999998</v>
      </c>
      <c r="W482" s="1" t="s">
        <v>137</v>
      </c>
      <c r="Y482" s="20">
        <v>64.81</v>
      </c>
      <c r="Z482" s="1">
        <v>191.13499999999999</v>
      </c>
      <c r="AA482" s="1" t="s">
        <v>137</v>
      </c>
      <c r="AC482" s="20">
        <v>74.81</v>
      </c>
      <c r="AD482" s="1">
        <v>5.32899999999995</v>
      </c>
      <c r="AE482" s="1" t="s">
        <v>125</v>
      </c>
      <c r="AG482" s="20">
        <v>84.81</v>
      </c>
      <c r="AH482" s="1">
        <v>53.2899999999999</v>
      </c>
      <c r="AI482" s="1" t="s">
        <v>125</v>
      </c>
      <c r="AK482" s="20">
        <v>94.81</v>
      </c>
      <c r="AL482" s="1">
        <v>532.90000000000305</v>
      </c>
      <c r="AM482" s="1" t="s">
        <v>125</v>
      </c>
      <c r="AO482" s="4">
        <v>104.81</v>
      </c>
      <c r="AP482" s="1">
        <v>481519</v>
      </c>
      <c r="AQ482" s="1" t="s">
        <v>125</v>
      </c>
      <c r="AS482" s="4">
        <v>114.81</v>
      </c>
      <c r="AT482" s="1">
        <v>481519000</v>
      </c>
      <c r="AU482" s="1" t="s">
        <v>125</v>
      </c>
      <c r="AW482" s="4">
        <v>124.81</v>
      </c>
      <c r="AX482" s="1">
        <v>481519000000</v>
      </c>
      <c r="AY482" s="1" t="s">
        <v>125</v>
      </c>
      <c r="BA482" s="4">
        <v>134.81</v>
      </c>
      <c r="BB482" s="1">
        <v>481519000000000</v>
      </c>
      <c r="BC482" s="1" t="s">
        <v>125</v>
      </c>
      <c r="BE482" s="4">
        <v>144.81</v>
      </c>
      <c r="BF482" s="1">
        <v>4.81519E+17</v>
      </c>
      <c r="BG482" s="1" t="s">
        <v>125</v>
      </c>
    </row>
    <row r="483" spans="1:59" x14ac:dyDescent="0.55000000000000004">
      <c r="A483" s="20">
        <v>4.82</v>
      </c>
      <c r="B483" s="1">
        <v>482</v>
      </c>
      <c r="C483" s="1" t="s">
        <v>131</v>
      </c>
      <c r="E483" s="4">
        <v>14.82</v>
      </c>
      <c r="F483" s="21">
        <v>29.4379999999998</v>
      </c>
      <c r="G483" s="1" t="s">
        <v>129</v>
      </c>
      <c r="I483" s="20">
        <v>24.82</v>
      </c>
      <c r="J483" s="1">
        <v>29.4379999999998</v>
      </c>
      <c r="K483" s="1" t="s">
        <v>134</v>
      </c>
      <c r="M483" s="20">
        <v>34.82</v>
      </c>
      <c r="N483" s="1">
        <v>12.086</v>
      </c>
      <c r="O483" s="1" t="s">
        <v>135</v>
      </c>
      <c r="Q483" s="20">
        <v>44.82</v>
      </c>
      <c r="R483" s="1">
        <v>3.8919999999999999</v>
      </c>
      <c r="S483" s="1" t="s">
        <v>137</v>
      </c>
      <c r="U483" s="20">
        <v>54.82</v>
      </c>
      <c r="V483" s="1">
        <v>18.0859999999998</v>
      </c>
      <c r="W483" s="1" t="s">
        <v>137</v>
      </c>
      <c r="Y483" s="20">
        <v>64.819999999999993</v>
      </c>
      <c r="Z483" s="1">
        <v>191.47</v>
      </c>
      <c r="AA483" s="1" t="s">
        <v>137</v>
      </c>
      <c r="AC483" s="20">
        <v>74.819999999999993</v>
      </c>
      <c r="AD483" s="1">
        <v>5.3379999999999503</v>
      </c>
      <c r="AE483" s="1" t="s">
        <v>125</v>
      </c>
      <c r="AG483" s="20">
        <v>84.82</v>
      </c>
      <c r="AH483" s="1">
        <v>53.379999999999903</v>
      </c>
      <c r="AI483" s="1" t="s">
        <v>125</v>
      </c>
      <c r="AK483" s="20">
        <v>94.82</v>
      </c>
      <c r="AL483" s="1">
        <v>533.80000000000302</v>
      </c>
      <c r="AM483" s="1" t="s">
        <v>125</v>
      </c>
      <c r="AO483" s="4">
        <v>104.82</v>
      </c>
      <c r="AP483" s="1">
        <v>482518</v>
      </c>
      <c r="AQ483" s="1" t="s">
        <v>125</v>
      </c>
      <c r="AS483" s="4">
        <v>114.82</v>
      </c>
      <c r="AT483" s="1">
        <v>482518000</v>
      </c>
      <c r="AU483" s="1" t="s">
        <v>125</v>
      </c>
      <c r="AW483" s="4">
        <v>124.82</v>
      </c>
      <c r="AX483" s="1">
        <v>482518000000</v>
      </c>
      <c r="AY483" s="1" t="s">
        <v>125</v>
      </c>
      <c r="BA483" s="4">
        <v>134.82</v>
      </c>
      <c r="BB483" s="1">
        <v>482518000000000</v>
      </c>
      <c r="BC483" s="1" t="s">
        <v>125</v>
      </c>
      <c r="BE483" s="4">
        <v>144.82</v>
      </c>
      <c r="BF483" s="1">
        <v>4.82518E+17</v>
      </c>
      <c r="BG483" s="1" t="s">
        <v>125</v>
      </c>
    </row>
    <row r="484" spans="1:59" x14ac:dyDescent="0.55000000000000004">
      <c r="A484" s="20">
        <v>4.83</v>
      </c>
      <c r="B484" s="1">
        <v>483</v>
      </c>
      <c r="C484" s="1" t="s">
        <v>131</v>
      </c>
      <c r="E484" s="4">
        <v>14.83</v>
      </c>
      <c r="F484" s="21">
        <v>29.496999999999801</v>
      </c>
      <c r="G484" s="1" t="s">
        <v>129</v>
      </c>
      <c r="I484" s="20">
        <v>24.83</v>
      </c>
      <c r="J484" s="1">
        <v>29.496999999999801</v>
      </c>
      <c r="K484" s="1" t="s">
        <v>134</v>
      </c>
      <c r="M484" s="20">
        <v>34.83</v>
      </c>
      <c r="N484" s="1">
        <v>12.109</v>
      </c>
      <c r="O484" s="1" t="s">
        <v>135</v>
      </c>
      <c r="Q484" s="20">
        <v>44.83</v>
      </c>
      <c r="R484" s="1">
        <v>3.8980000000000001</v>
      </c>
      <c r="S484" s="1" t="s">
        <v>137</v>
      </c>
      <c r="U484" s="20">
        <v>54.83</v>
      </c>
      <c r="V484" s="1">
        <v>18.108999999999799</v>
      </c>
      <c r="W484" s="1" t="s">
        <v>137</v>
      </c>
      <c r="Y484" s="20">
        <v>64.83</v>
      </c>
      <c r="Z484" s="1">
        <v>191.80500000000001</v>
      </c>
      <c r="AA484" s="1" t="s">
        <v>137</v>
      </c>
      <c r="AC484" s="20">
        <v>74.83</v>
      </c>
      <c r="AD484" s="1">
        <v>5.3469999999999498</v>
      </c>
      <c r="AE484" s="1" t="s">
        <v>125</v>
      </c>
      <c r="AG484" s="20">
        <v>84.83</v>
      </c>
      <c r="AH484" s="1">
        <v>53.469999999999899</v>
      </c>
      <c r="AI484" s="1" t="s">
        <v>125</v>
      </c>
      <c r="AK484" s="20">
        <v>94.83</v>
      </c>
      <c r="AL484" s="1">
        <v>534.700000000003</v>
      </c>
      <c r="AM484" s="1" t="s">
        <v>125</v>
      </c>
      <c r="AO484" s="4">
        <v>104.83</v>
      </c>
      <c r="AP484" s="1">
        <v>483517</v>
      </c>
      <c r="AQ484" s="1" t="s">
        <v>125</v>
      </c>
      <c r="AS484" s="4">
        <v>114.83</v>
      </c>
      <c r="AT484" s="1">
        <v>483517000</v>
      </c>
      <c r="AU484" s="1" t="s">
        <v>125</v>
      </c>
      <c r="AW484" s="4">
        <v>124.83</v>
      </c>
      <c r="AX484" s="1">
        <v>483517000000</v>
      </c>
      <c r="AY484" s="1" t="s">
        <v>125</v>
      </c>
      <c r="BA484" s="4">
        <v>134.83000000000001</v>
      </c>
      <c r="BB484" s="1">
        <v>483517000000000</v>
      </c>
      <c r="BC484" s="1" t="s">
        <v>125</v>
      </c>
      <c r="BE484" s="4">
        <v>144.83000000000001</v>
      </c>
      <c r="BF484" s="1">
        <v>4.83517E+17</v>
      </c>
      <c r="BG484" s="1" t="s">
        <v>125</v>
      </c>
    </row>
    <row r="485" spans="1:59" x14ac:dyDescent="0.55000000000000004">
      <c r="A485" s="20">
        <v>4.84</v>
      </c>
      <c r="B485" s="1">
        <v>484</v>
      </c>
      <c r="C485" s="1" t="s">
        <v>131</v>
      </c>
      <c r="E485" s="4">
        <v>14.84</v>
      </c>
      <c r="F485" s="21">
        <v>29.555999999999798</v>
      </c>
      <c r="G485" s="1" t="s">
        <v>129</v>
      </c>
      <c r="I485" s="20">
        <v>24.84</v>
      </c>
      <c r="J485" s="1">
        <v>29.555999999999798</v>
      </c>
      <c r="K485" s="1" t="s">
        <v>134</v>
      </c>
      <c r="M485" s="20">
        <v>34.840000000000003</v>
      </c>
      <c r="N485" s="1">
        <v>12.132</v>
      </c>
      <c r="O485" s="1" t="s">
        <v>135</v>
      </c>
      <c r="Q485" s="20">
        <v>44.84</v>
      </c>
      <c r="R485" s="1">
        <v>3.9039999999999999</v>
      </c>
      <c r="S485" s="1" t="s">
        <v>137</v>
      </c>
      <c r="U485" s="20">
        <v>54.84</v>
      </c>
      <c r="V485" s="1">
        <v>18.131999999999799</v>
      </c>
      <c r="W485" s="1" t="s">
        <v>137</v>
      </c>
      <c r="Y485" s="20">
        <v>64.84</v>
      </c>
      <c r="Z485" s="1">
        <v>192.14</v>
      </c>
      <c r="AA485" s="1" t="s">
        <v>137</v>
      </c>
      <c r="AC485" s="20">
        <v>74.84</v>
      </c>
      <c r="AD485" s="1">
        <v>5.3559999999999501</v>
      </c>
      <c r="AE485" s="1" t="s">
        <v>125</v>
      </c>
      <c r="AG485" s="20">
        <v>84.84</v>
      </c>
      <c r="AH485" s="1">
        <v>53.559999999999903</v>
      </c>
      <c r="AI485" s="1" t="s">
        <v>125</v>
      </c>
      <c r="AK485" s="20">
        <v>94.84</v>
      </c>
      <c r="AL485" s="1">
        <v>535.60000000000298</v>
      </c>
      <c r="AM485" s="1" t="s">
        <v>125</v>
      </c>
      <c r="AO485" s="4">
        <v>104.84</v>
      </c>
      <c r="AP485" s="1">
        <v>484516</v>
      </c>
      <c r="AQ485" s="1" t="s">
        <v>125</v>
      </c>
      <c r="AS485" s="4">
        <v>114.84</v>
      </c>
      <c r="AT485" s="1">
        <v>484516000</v>
      </c>
      <c r="AU485" s="1" t="s">
        <v>125</v>
      </c>
      <c r="AW485" s="4">
        <v>124.84</v>
      </c>
      <c r="AX485" s="1">
        <v>484516000000</v>
      </c>
      <c r="AY485" s="1" t="s">
        <v>125</v>
      </c>
      <c r="BA485" s="4">
        <v>134.84</v>
      </c>
      <c r="BB485" s="1">
        <v>484516000000000</v>
      </c>
      <c r="BC485" s="1" t="s">
        <v>125</v>
      </c>
      <c r="BE485" s="4">
        <v>144.84</v>
      </c>
      <c r="BF485" s="1">
        <v>4.84516E+17</v>
      </c>
      <c r="BG485" s="1" t="s">
        <v>125</v>
      </c>
    </row>
    <row r="486" spans="1:59" x14ac:dyDescent="0.55000000000000004">
      <c r="A486" s="20">
        <v>4.8499999999999996</v>
      </c>
      <c r="B486" s="1">
        <v>485</v>
      </c>
      <c r="C486" s="1" t="s">
        <v>131</v>
      </c>
      <c r="E486" s="4">
        <v>14.85</v>
      </c>
      <c r="F486" s="21">
        <v>29.614999999999799</v>
      </c>
      <c r="G486" s="1" t="s">
        <v>129</v>
      </c>
      <c r="I486" s="20">
        <v>24.85</v>
      </c>
      <c r="J486" s="1">
        <v>29.614999999999799</v>
      </c>
      <c r="K486" s="1" t="s">
        <v>134</v>
      </c>
      <c r="M486" s="20">
        <v>34.85</v>
      </c>
      <c r="N486" s="1">
        <v>12.154999999999999</v>
      </c>
      <c r="O486" s="1" t="s">
        <v>135</v>
      </c>
      <c r="Q486" s="20">
        <v>44.85</v>
      </c>
      <c r="R486" s="1">
        <v>3.91</v>
      </c>
      <c r="S486" s="1" t="s">
        <v>137</v>
      </c>
      <c r="U486" s="20">
        <v>54.85</v>
      </c>
      <c r="V486" s="1">
        <v>18.154999999999799</v>
      </c>
      <c r="W486" s="1" t="s">
        <v>137</v>
      </c>
      <c r="Y486" s="20">
        <v>64.849999999999994</v>
      </c>
      <c r="Z486" s="1">
        <v>192.47499999999999</v>
      </c>
      <c r="AA486" s="1" t="s">
        <v>137</v>
      </c>
      <c r="AC486" s="20">
        <v>74.849999999999994</v>
      </c>
      <c r="AD486" s="1">
        <v>5.3649999999999496</v>
      </c>
      <c r="AE486" s="1" t="s">
        <v>125</v>
      </c>
      <c r="AG486" s="20">
        <v>84.85</v>
      </c>
      <c r="AH486" s="1">
        <v>53.649999999999899</v>
      </c>
      <c r="AI486" s="1" t="s">
        <v>125</v>
      </c>
      <c r="AK486" s="20">
        <v>94.85</v>
      </c>
      <c r="AL486" s="1">
        <v>536.50000000000296</v>
      </c>
      <c r="AM486" s="1" t="s">
        <v>125</v>
      </c>
      <c r="AO486" s="4">
        <v>104.85</v>
      </c>
      <c r="AP486" s="1">
        <v>485515</v>
      </c>
      <c r="AQ486" s="1" t="s">
        <v>125</v>
      </c>
      <c r="AS486" s="4">
        <v>114.85</v>
      </c>
      <c r="AT486" s="1">
        <v>485515000</v>
      </c>
      <c r="AU486" s="1" t="s">
        <v>125</v>
      </c>
      <c r="AW486" s="4">
        <v>124.85</v>
      </c>
      <c r="AX486" s="1">
        <v>485515000000</v>
      </c>
      <c r="AY486" s="1" t="s">
        <v>125</v>
      </c>
      <c r="BA486" s="4">
        <v>134.85</v>
      </c>
      <c r="BB486" s="1">
        <v>485515000000000</v>
      </c>
      <c r="BC486" s="1" t="s">
        <v>125</v>
      </c>
      <c r="BE486" s="4">
        <v>144.85</v>
      </c>
      <c r="BF486" s="1">
        <v>4.85515E+17</v>
      </c>
      <c r="BG486" s="1" t="s">
        <v>125</v>
      </c>
    </row>
    <row r="487" spans="1:59" x14ac:dyDescent="0.55000000000000004">
      <c r="A487" s="20">
        <v>4.8600000000000003</v>
      </c>
      <c r="B487" s="1">
        <v>486</v>
      </c>
      <c r="C487" s="1" t="s">
        <v>131</v>
      </c>
      <c r="E487" s="4">
        <v>14.86</v>
      </c>
      <c r="F487" s="21">
        <v>29.673999999999801</v>
      </c>
      <c r="G487" s="1" t="s">
        <v>129</v>
      </c>
      <c r="I487" s="20">
        <v>24.86</v>
      </c>
      <c r="J487" s="1">
        <v>29.673999999999801</v>
      </c>
      <c r="K487" s="1" t="s">
        <v>134</v>
      </c>
      <c r="M487" s="20">
        <v>34.86</v>
      </c>
      <c r="N487" s="1">
        <v>12.178000000000001</v>
      </c>
      <c r="O487" s="1" t="s">
        <v>135</v>
      </c>
      <c r="Q487" s="20">
        <v>44.86</v>
      </c>
      <c r="R487" s="1">
        <v>3.9159999999999999</v>
      </c>
      <c r="S487" s="1" t="s">
        <v>137</v>
      </c>
      <c r="U487" s="20">
        <v>54.86</v>
      </c>
      <c r="V487" s="1">
        <v>18.177999999999798</v>
      </c>
      <c r="W487" s="1" t="s">
        <v>137</v>
      </c>
      <c r="Y487" s="20">
        <v>64.86</v>
      </c>
      <c r="Z487" s="1">
        <v>192.81</v>
      </c>
      <c r="AA487" s="1" t="s">
        <v>137</v>
      </c>
      <c r="AC487" s="20">
        <v>74.86</v>
      </c>
      <c r="AD487" s="1">
        <v>5.3739999999999499</v>
      </c>
      <c r="AE487" s="1" t="s">
        <v>125</v>
      </c>
      <c r="AG487" s="20">
        <v>84.86</v>
      </c>
      <c r="AH487" s="1">
        <v>53.739999999999903</v>
      </c>
      <c r="AI487" s="1" t="s">
        <v>125</v>
      </c>
      <c r="AK487" s="20">
        <v>94.86</v>
      </c>
      <c r="AL487" s="1">
        <v>537.40000000000305</v>
      </c>
      <c r="AM487" s="1" t="s">
        <v>125</v>
      </c>
      <c r="AO487" s="4">
        <v>104.86</v>
      </c>
      <c r="AP487" s="1">
        <v>486514</v>
      </c>
      <c r="AQ487" s="1" t="s">
        <v>125</v>
      </c>
      <c r="AS487" s="4">
        <v>114.86</v>
      </c>
      <c r="AT487" s="1">
        <v>486514000</v>
      </c>
      <c r="AU487" s="1" t="s">
        <v>125</v>
      </c>
      <c r="AW487" s="4">
        <v>124.86</v>
      </c>
      <c r="AX487" s="1">
        <v>486514000000</v>
      </c>
      <c r="AY487" s="1" t="s">
        <v>125</v>
      </c>
      <c r="BA487" s="4">
        <v>134.86000000000001</v>
      </c>
      <c r="BB487" s="1">
        <v>486514000000000</v>
      </c>
      <c r="BC487" s="1" t="s">
        <v>125</v>
      </c>
      <c r="BE487" s="4">
        <v>144.86000000000001</v>
      </c>
      <c r="BF487" s="1">
        <v>4.86514E+17</v>
      </c>
      <c r="BG487" s="1" t="s">
        <v>125</v>
      </c>
    </row>
    <row r="488" spans="1:59" x14ac:dyDescent="0.55000000000000004">
      <c r="A488" s="20">
        <v>4.87</v>
      </c>
      <c r="B488" s="1">
        <v>487</v>
      </c>
      <c r="C488" s="1" t="s">
        <v>131</v>
      </c>
      <c r="E488" s="4">
        <v>14.87</v>
      </c>
      <c r="F488" s="21">
        <v>29.732999999999802</v>
      </c>
      <c r="G488" s="1" t="s">
        <v>129</v>
      </c>
      <c r="I488" s="20">
        <v>24.87</v>
      </c>
      <c r="J488" s="1">
        <v>29.732999999999802</v>
      </c>
      <c r="K488" s="1" t="s">
        <v>134</v>
      </c>
      <c r="M488" s="20">
        <v>34.869999999999997</v>
      </c>
      <c r="N488" s="1">
        <v>12.201000000000001</v>
      </c>
      <c r="O488" s="1" t="s">
        <v>135</v>
      </c>
      <c r="Q488" s="20">
        <v>44.87</v>
      </c>
      <c r="R488" s="1">
        <v>3.9220000000000002</v>
      </c>
      <c r="S488" s="1" t="s">
        <v>137</v>
      </c>
      <c r="U488" s="20">
        <v>54.87</v>
      </c>
      <c r="V488" s="1">
        <v>18.200999999999802</v>
      </c>
      <c r="W488" s="1" t="s">
        <v>137</v>
      </c>
      <c r="Y488" s="20">
        <v>64.87</v>
      </c>
      <c r="Z488" s="1">
        <v>193.14500000000001</v>
      </c>
      <c r="AA488" s="1" t="s">
        <v>137</v>
      </c>
      <c r="AC488" s="20">
        <v>74.87</v>
      </c>
      <c r="AD488" s="1">
        <v>5.3829999999999503</v>
      </c>
      <c r="AE488" s="1" t="s">
        <v>125</v>
      </c>
      <c r="AG488" s="20">
        <v>84.87</v>
      </c>
      <c r="AH488" s="1">
        <v>53.829999999999899</v>
      </c>
      <c r="AI488" s="1" t="s">
        <v>125</v>
      </c>
      <c r="AK488" s="20">
        <v>94.87</v>
      </c>
      <c r="AL488" s="1">
        <v>538.30000000000302</v>
      </c>
      <c r="AM488" s="1" t="s">
        <v>125</v>
      </c>
      <c r="AO488" s="4">
        <v>104.87</v>
      </c>
      <c r="AP488" s="1">
        <v>487513</v>
      </c>
      <c r="AQ488" s="1" t="s">
        <v>125</v>
      </c>
      <c r="AS488" s="4">
        <v>114.87</v>
      </c>
      <c r="AT488" s="1">
        <v>487513000</v>
      </c>
      <c r="AU488" s="1" t="s">
        <v>125</v>
      </c>
      <c r="AW488" s="4">
        <v>124.87</v>
      </c>
      <c r="AX488" s="1">
        <v>487513000000</v>
      </c>
      <c r="AY488" s="1" t="s">
        <v>125</v>
      </c>
      <c r="BA488" s="4">
        <v>134.87</v>
      </c>
      <c r="BB488" s="1">
        <v>487513000000000</v>
      </c>
      <c r="BC488" s="1" t="s">
        <v>125</v>
      </c>
      <c r="BE488" s="4">
        <v>144.87</v>
      </c>
      <c r="BF488" s="1">
        <v>4.87513E+17</v>
      </c>
      <c r="BG488" s="1" t="s">
        <v>125</v>
      </c>
    </row>
    <row r="489" spans="1:59" x14ac:dyDescent="0.55000000000000004">
      <c r="A489" s="20">
        <v>4.88</v>
      </c>
      <c r="B489" s="1">
        <v>488</v>
      </c>
      <c r="C489" s="1" t="s">
        <v>131</v>
      </c>
      <c r="E489" s="4">
        <v>14.88</v>
      </c>
      <c r="F489" s="21">
        <v>29.791999999999799</v>
      </c>
      <c r="G489" s="1" t="s">
        <v>129</v>
      </c>
      <c r="I489" s="20">
        <v>24.88</v>
      </c>
      <c r="J489" s="1">
        <v>29.791999999999799</v>
      </c>
      <c r="K489" s="1" t="s">
        <v>134</v>
      </c>
      <c r="M489" s="20">
        <v>34.880000000000003</v>
      </c>
      <c r="N489" s="1">
        <v>12.224</v>
      </c>
      <c r="O489" s="1" t="s">
        <v>135</v>
      </c>
      <c r="Q489" s="20">
        <v>44.88</v>
      </c>
      <c r="R489" s="1">
        <v>3.9279999999999999</v>
      </c>
      <c r="S489" s="1" t="s">
        <v>137</v>
      </c>
      <c r="U489" s="20">
        <v>54.88</v>
      </c>
      <c r="V489" s="1">
        <v>18.223999999999801</v>
      </c>
      <c r="W489" s="1" t="s">
        <v>137</v>
      </c>
      <c r="Y489" s="20">
        <v>64.88</v>
      </c>
      <c r="Z489" s="1">
        <v>193.48</v>
      </c>
      <c r="AA489" s="1" t="s">
        <v>137</v>
      </c>
      <c r="AC489" s="20">
        <v>74.88</v>
      </c>
      <c r="AD489" s="1">
        <v>5.3919999999999497</v>
      </c>
      <c r="AE489" s="1" t="s">
        <v>125</v>
      </c>
      <c r="AG489" s="20">
        <v>84.88</v>
      </c>
      <c r="AH489" s="1">
        <v>53.919999999999902</v>
      </c>
      <c r="AI489" s="1" t="s">
        <v>125</v>
      </c>
      <c r="AK489" s="20">
        <v>94.88</v>
      </c>
      <c r="AL489" s="1">
        <v>539.200000000003</v>
      </c>
      <c r="AM489" s="1" t="s">
        <v>125</v>
      </c>
      <c r="AO489" s="4">
        <v>104.88</v>
      </c>
      <c r="AP489" s="1">
        <v>488512</v>
      </c>
      <c r="AQ489" s="1" t="s">
        <v>125</v>
      </c>
      <c r="AS489" s="4">
        <v>114.88</v>
      </c>
      <c r="AT489" s="1">
        <v>488512000</v>
      </c>
      <c r="AU489" s="1" t="s">
        <v>125</v>
      </c>
      <c r="AW489" s="4">
        <v>124.88</v>
      </c>
      <c r="AX489" s="1">
        <v>488512000000</v>
      </c>
      <c r="AY489" s="1" t="s">
        <v>125</v>
      </c>
      <c r="BA489" s="4">
        <v>134.88</v>
      </c>
      <c r="BB489" s="1">
        <v>488512000000000</v>
      </c>
      <c r="BC489" s="1" t="s">
        <v>125</v>
      </c>
      <c r="BE489" s="4">
        <v>144.88</v>
      </c>
      <c r="BF489" s="1">
        <v>4.88512E+17</v>
      </c>
      <c r="BG489" s="1" t="s">
        <v>125</v>
      </c>
    </row>
    <row r="490" spans="1:59" x14ac:dyDescent="0.55000000000000004">
      <c r="A490" s="20">
        <v>4.8899999999999997</v>
      </c>
      <c r="B490" s="1">
        <v>489</v>
      </c>
      <c r="C490" s="1" t="s">
        <v>131</v>
      </c>
      <c r="E490" s="4">
        <v>14.89</v>
      </c>
      <c r="F490" s="21">
        <v>29.8509999999998</v>
      </c>
      <c r="G490" s="1" t="s">
        <v>129</v>
      </c>
      <c r="I490" s="20">
        <v>24.89</v>
      </c>
      <c r="J490" s="1">
        <v>29.8509999999998</v>
      </c>
      <c r="K490" s="1" t="s">
        <v>134</v>
      </c>
      <c r="M490" s="20">
        <v>34.89</v>
      </c>
      <c r="N490" s="1">
        <v>12.247</v>
      </c>
      <c r="O490" s="1" t="s">
        <v>135</v>
      </c>
      <c r="Q490" s="20">
        <v>44.89</v>
      </c>
      <c r="R490" s="1">
        <v>3.9340000000000002</v>
      </c>
      <c r="S490" s="1" t="s">
        <v>137</v>
      </c>
      <c r="U490" s="20">
        <v>54.89</v>
      </c>
      <c r="V490" s="1">
        <v>18.246999999999801</v>
      </c>
      <c r="W490" s="1" t="s">
        <v>137</v>
      </c>
      <c r="Y490" s="20">
        <v>64.89</v>
      </c>
      <c r="Z490" s="1">
        <v>193.815</v>
      </c>
      <c r="AA490" s="1" t="s">
        <v>137</v>
      </c>
      <c r="AC490" s="20">
        <v>74.89</v>
      </c>
      <c r="AD490" s="1">
        <v>5.4009999999999501</v>
      </c>
      <c r="AE490" s="1" t="s">
        <v>125</v>
      </c>
      <c r="AG490" s="20">
        <v>84.89</v>
      </c>
      <c r="AH490" s="1">
        <v>54.009999999999899</v>
      </c>
      <c r="AI490" s="1" t="s">
        <v>125</v>
      </c>
      <c r="AK490" s="20">
        <v>94.89</v>
      </c>
      <c r="AL490" s="1">
        <v>540.10000000000298</v>
      </c>
      <c r="AM490" s="1" t="s">
        <v>125</v>
      </c>
      <c r="AO490" s="4">
        <v>104.89</v>
      </c>
      <c r="AP490" s="1">
        <v>489511</v>
      </c>
      <c r="AQ490" s="1" t="s">
        <v>125</v>
      </c>
      <c r="AS490" s="4">
        <v>114.89</v>
      </c>
      <c r="AT490" s="1">
        <v>489511000</v>
      </c>
      <c r="AU490" s="1" t="s">
        <v>125</v>
      </c>
      <c r="AW490" s="4">
        <v>124.89</v>
      </c>
      <c r="AX490" s="1">
        <v>489511000000</v>
      </c>
      <c r="AY490" s="1" t="s">
        <v>125</v>
      </c>
      <c r="BA490" s="4">
        <v>134.88999999999999</v>
      </c>
      <c r="BB490" s="1">
        <v>489511000000000</v>
      </c>
      <c r="BC490" s="1" t="s">
        <v>125</v>
      </c>
      <c r="BE490" s="4">
        <v>144.88999999999999</v>
      </c>
      <c r="BF490" s="1">
        <v>4.89511E+17</v>
      </c>
      <c r="BG490" s="1" t="s">
        <v>125</v>
      </c>
    </row>
    <row r="491" spans="1:59" x14ac:dyDescent="0.55000000000000004">
      <c r="A491" s="20">
        <v>4.9000000000000004</v>
      </c>
      <c r="B491" s="1">
        <v>490</v>
      </c>
      <c r="C491" s="1" t="s">
        <v>131</v>
      </c>
      <c r="E491" s="4">
        <v>14.9</v>
      </c>
      <c r="F491" s="21">
        <v>29.909999999999801</v>
      </c>
      <c r="G491" s="1" t="s">
        <v>129</v>
      </c>
      <c r="I491" s="20">
        <v>24.9</v>
      </c>
      <c r="J491" s="1">
        <v>29.909999999999801</v>
      </c>
      <c r="K491" s="1" t="s">
        <v>134</v>
      </c>
      <c r="M491" s="20">
        <v>34.9</v>
      </c>
      <c r="N491" s="1">
        <v>12.27</v>
      </c>
      <c r="O491" s="1" t="s">
        <v>135</v>
      </c>
      <c r="Q491" s="20">
        <v>44.9</v>
      </c>
      <c r="R491" s="1">
        <v>3.94</v>
      </c>
      <c r="S491" s="1" t="s">
        <v>137</v>
      </c>
      <c r="U491" s="20">
        <v>54.9</v>
      </c>
      <c r="V491" s="1">
        <v>18.269999999999801</v>
      </c>
      <c r="W491" s="1" t="s">
        <v>137</v>
      </c>
      <c r="Y491" s="20">
        <v>64.900000000000006</v>
      </c>
      <c r="Z491" s="1">
        <v>194.15</v>
      </c>
      <c r="AA491" s="1" t="s">
        <v>137</v>
      </c>
      <c r="AC491" s="20">
        <v>74.900000000000006</v>
      </c>
      <c r="AD491" s="1">
        <v>5.4099999999999504</v>
      </c>
      <c r="AE491" s="1" t="s">
        <v>125</v>
      </c>
      <c r="AG491" s="20">
        <v>84.9</v>
      </c>
      <c r="AH491" s="1">
        <v>54.099999999999902</v>
      </c>
      <c r="AI491" s="1" t="s">
        <v>125</v>
      </c>
      <c r="AK491" s="20">
        <v>94.9</v>
      </c>
      <c r="AL491" s="1">
        <v>541.00000000000296</v>
      </c>
      <c r="AM491" s="1" t="s">
        <v>125</v>
      </c>
      <c r="AO491" s="4">
        <v>104.9</v>
      </c>
      <c r="AP491" s="1">
        <v>490510</v>
      </c>
      <c r="AQ491" s="1" t="s">
        <v>125</v>
      </c>
      <c r="AS491" s="4">
        <v>114.9</v>
      </c>
      <c r="AT491" s="1">
        <v>490510000</v>
      </c>
      <c r="AU491" s="1" t="s">
        <v>125</v>
      </c>
      <c r="AW491" s="4">
        <v>124.9</v>
      </c>
      <c r="AX491" s="1">
        <v>490510000000</v>
      </c>
      <c r="AY491" s="1" t="s">
        <v>125</v>
      </c>
      <c r="BA491" s="4">
        <v>134.9</v>
      </c>
      <c r="BB491" s="1">
        <v>490510000000000</v>
      </c>
      <c r="BC491" s="1" t="s">
        <v>125</v>
      </c>
      <c r="BE491" s="4">
        <v>144.9</v>
      </c>
      <c r="BF491" s="1">
        <v>4.9051E+17</v>
      </c>
      <c r="BG491" s="1" t="s">
        <v>125</v>
      </c>
    </row>
    <row r="492" spans="1:59" x14ac:dyDescent="0.55000000000000004">
      <c r="A492" s="20">
        <v>4.91</v>
      </c>
      <c r="B492" s="1">
        <v>491</v>
      </c>
      <c r="C492" s="1" t="s">
        <v>131</v>
      </c>
      <c r="E492" s="4">
        <v>14.91</v>
      </c>
      <c r="F492" s="21">
        <v>29.968999999999799</v>
      </c>
      <c r="G492" s="1" t="s">
        <v>129</v>
      </c>
      <c r="I492" s="20">
        <v>24.91</v>
      </c>
      <c r="J492" s="1">
        <v>29.968999999999799</v>
      </c>
      <c r="K492" s="1" t="s">
        <v>134</v>
      </c>
      <c r="M492" s="20">
        <v>34.909999999999997</v>
      </c>
      <c r="N492" s="1">
        <v>12.292999999999999</v>
      </c>
      <c r="O492" s="1" t="s">
        <v>135</v>
      </c>
      <c r="Q492" s="20">
        <v>44.91</v>
      </c>
      <c r="R492" s="1">
        <v>3.9460000000000002</v>
      </c>
      <c r="S492" s="1" t="s">
        <v>137</v>
      </c>
      <c r="U492" s="20">
        <v>54.91</v>
      </c>
      <c r="V492" s="1">
        <v>18.2929999999998</v>
      </c>
      <c r="W492" s="1" t="s">
        <v>137</v>
      </c>
      <c r="Y492" s="20">
        <v>64.91</v>
      </c>
      <c r="Z492" s="1">
        <v>194.48500000000001</v>
      </c>
      <c r="AA492" s="1" t="s">
        <v>137</v>
      </c>
      <c r="AC492" s="20">
        <v>74.91</v>
      </c>
      <c r="AD492" s="1">
        <v>5.4189999999999499</v>
      </c>
      <c r="AE492" s="1" t="s">
        <v>125</v>
      </c>
      <c r="AG492" s="20">
        <v>84.91</v>
      </c>
      <c r="AH492" s="1">
        <v>54.189999999999898</v>
      </c>
      <c r="AI492" s="1" t="s">
        <v>125</v>
      </c>
      <c r="AK492" s="20">
        <v>94.91</v>
      </c>
      <c r="AL492" s="1">
        <v>541.90000000000305</v>
      </c>
      <c r="AM492" s="1" t="s">
        <v>125</v>
      </c>
      <c r="AO492" s="4">
        <v>104.91</v>
      </c>
      <c r="AP492" s="1">
        <v>491509</v>
      </c>
      <c r="AQ492" s="1" t="s">
        <v>125</v>
      </c>
      <c r="AS492" s="4">
        <v>114.91</v>
      </c>
      <c r="AT492" s="1">
        <v>491509000</v>
      </c>
      <c r="AU492" s="1" t="s">
        <v>125</v>
      </c>
      <c r="AW492" s="4">
        <v>124.91</v>
      </c>
      <c r="AX492" s="1">
        <v>491509000000</v>
      </c>
      <c r="AY492" s="1" t="s">
        <v>125</v>
      </c>
      <c r="BA492" s="4">
        <v>134.91</v>
      </c>
      <c r="BB492" s="1">
        <v>491509000000000</v>
      </c>
      <c r="BC492" s="1" t="s">
        <v>125</v>
      </c>
      <c r="BE492" s="4">
        <v>144.91</v>
      </c>
      <c r="BF492" s="1">
        <v>4.91509E+17</v>
      </c>
      <c r="BG492" s="1" t="s">
        <v>125</v>
      </c>
    </row>
    <row r="493" spans="1:59" x14ac:dyDescent="0.55000000000000004">
      <c r="A493" s="20">
        <v>4.92</v>
      </c>
      <c r="B493" s="1">
        <v>492</v>
      </c>
      <c r="C493" s="1" t="s">
        <v>131</v>
      </c>
      <c r="E493" s="4">
        <v>14.92</v>
      </c>
      <c r="F493" s="21">
        <v>30.0279999999998</v>
      </c>
      <c r="G493" s="1" t="s">
        <v>129</v>
      </c>
      <c r="I493" s="20">
        <v>24.92</v>
      </c>
      <c r="J493" s="1">
        <v>30.0279999999998</v>
      </c>
      <c r="K493" s="1" t="s">
        <v>134</v>
      </c>
      <c r="M493" s="20">
        <v>34.92</v>
      </c>
      <c r="N493" s="1">
        <v>12.316000000000001</v>
      </c>
      <c r="O493" s="1" t="s">
        <v>135</v>
      </c>
      <c r="Q493" s="20">
        <v>44.92</v>
      </c>
      <c r="R493" s="1">
        <v>3.952</v>
      </c>
      <c r="S493" s="1" t="s">
        <v>137</v>
      </c>
      <c r="U493" s="20">
        <v>54.92</v>
      </c>
      <c r="V493" s="1">
        <v>18.3159999999998</v>
      </c>
      <c r="W493" s="1" t="s">
        <v>137</v>
      </c>
      <c r="Y493" s="20">
        <v>64.92</v>
      </c>
      <c r="Z493" s="1">
        <v>194.82</v>
      </c>
      <c r="AA493" s="1" t="s">
        <v>137</v>
      </c>
      <c r="AC493" s="20">
        <v>74.92</v>
      </c>
      <c r="AD493" s="1">
        <v>5.4279999999999502</v>
      </c>
      <c r="AE493" s="1" t="s">
        <v>125</v>
      </c>
      <c r="AG493" s="20">
        <v>84.92</v>
      </c>
      <c r="AH493" s="1">
        <v>54.279999999999902</v>
      </c>
      <c r="AI493" s="1" t="s">
        <v>125</v>
      </c>
      <c r="AK493" s="20">
        <v>94.92</v>
      </c>
      <c r="AL493" s="1">
        <v>542.80000000000302</v>
      </c>
      <c r="AM493" s="1" t="s">
        <v>125</v>
      </c>
      <c r="AO493" s="4">
        <v>104.92</v>
      </c>
      <c r="AP493" s="1">
        <v>492508</v>
      </c>
      <c r="AQ493" s="1" t="s">
        <v>125</v>
      </c>
      <c r="AS493" s="4">
        <v>114.92</v>
      </c>
      <c r="AT493" s="1">
        <v>492508000</v>
      </c>
      <c r="AU493" s="1" t="s">
        <v>125</v>
      </c>
      <c r="AW493" s="4">
        <v>124.92</v>
      </c>
      <c r="AX493" s="1">
        <v>492508000000</v>
      </c>
      <c r="AY493" s="1" t="s">
        <v>125</v>
      </c>
      <c r="BA493" s="4">
        <v>134.91999999999999</v>
      </c>
      <c r="BB493" s="1">
        <v>492508000000000</v>
      </c>
      <c r="BC493" s="1" t="s">
        <v>125</v>
      </c>
      <c r="BE493" s="4">
        <v>144.91999999999999</v>
      </c>
      <c r="BF493" s="1">
        <v>4.92508E+17</v>
      </c>
      <c r="BG493" s="1" t="s">
        <v>125</v>
      </c>
    </row>
    <row r="494" spans="1:59" x14ac:dyDescent="0.55000000000000004">
      <c r="A494" s="20">
        <v>4.93</v>
      </c>
      <c r="B494" s="1">
        <v>493</v>
      </c>
      <c r="C494" s="1" t="s">
        <v>131</v>
      </c>
      <c r="E494" s="4">
        <v>14.93</v>
      </c>
      <c r="F494" s="21">
        <v>30.086999999999801</v>
      </c>
      <c r="G494" s="1" t="s">
        <v>129</v>
      </c>
      <c r="I494" s="20">
        <v>24.93</v>
      </c>
      <c r="J494" s="1">
        <v>30.086999999999801</v>
      </c>
      <c r="K494" s="1" t="s">
        <v>134</v>
      </c>
      <c r="M494" s="20">
        <v>34.93</v>
      </c>
      <c r="N494" s="1">
        <v>12.339</v>
      </c>
      <c r="O494" s="1" t="s">
        <v>135</v>
      </c>
      <c r="Q494" s="20">
        <v>44.93</v>
      </c>
      <c r="R494" s="1">
        <v>3.9580000000000002</v>
      </c>
      <c r="S494" s="1" t="s">
        <v>137</v>
      </c>
      <c r="U494" s="20">
        <v>54.93</v>
      </c>
      <c r="V494" s="1">
        <v>18.3389999999998</v>
      </c>
      <c r="W494" s="1" t="s">
        <v>137</v>
      </c>
      <c r="Y494" s="20">
        <v>64.930000000000007</v>
      </c>
      <c r="Z494" s="1">
        <v>195.155</v>
      </c>
      <c r="AA494" s="1" t="s">
        <v>137</v>
      </c>
      <c r="AC494" s="20">
        <v>74.930000000000007</v>
      </c>
      <c r="AD494" s="1">
        <v>5.4369999999999497</v>
      </c>
      <c r="AE494" s="1" t="s">
        <v>125</v>
      </c>
      <c r="AG494" s="20">
        <v>84.93</v>
      </c>
      <c r="AH494" s="1">
        <v>54.369999999999898</v>
      </c>
      <c r="AI494" s="1" t="s">
        <v>125</v>
      </c>
      <c r="AK494" s="20">
        <v>94.93</v>
      </c>
      <c r="AL494" s="1">
        <v>543.700000000003</v>
      </c>
      <c r="AM494" s="1" t="s">
        <v>125</v>
      </c>
      <c r="AO494" s="4">
        <v>104.93</v>
      </c>
      <c r="AP494" s="1">
        <v>493507</v>
      </c>
      <c r="AQ494" s="1" t="s">
        <v>125</v>
      </c>
      <c r="AS494" s="4">
        <v>114.93</v>
      </c>
      <c r="AT494" s="1">
        <v>493507000</v>
      </c>
      <c r="AU494" s="1" t="s">
        <v>125</v>
      </c>
      <c r="AW494" s="4">
        <v>124.93</v>
      </c>
      <c r="AX494" s="1">
        <v>493507000000</v>
      </c>
      <c r="AY494" s="1" t="s">
        <v>125</v>
      </c>
      <c r="BA494" s="4">
        <v>134.93</v>
      </c>
      <c r="BB494" s="1">
        <v>493507000000000</v>
      </c>
      <c r="BC494" s="1" t="s">
        <v>125</v>
      </c>
      <c r="BE494" s="4">
        <v>144.93</v>
      </c>
      <c r="BF494" s="1">
        <v>4.93507E+17</v>
      </c>
      <c r="BG494" s="1" t="s">
        <v>125</v>
      </c>
    </row>
    <row r="495" spans="1:59" x14ac:dyDescent="0.55000000000000004">
      <c r="A495" s="20">
        <v>4.9400000000000004</v>
      </c>
      <c r="B495" s="1">
        <v>494</v>
      </c>
      <c r="C495" s="1" t="s">
        <v>131</v>
      </c>
      <c r="E495" s="4">
        <v>14.94</v>
      </c>
      <c r="F495" s="21">
        <v>30.145999999999798</v>
      </c>
      <c r="G495" s="1" t="s">
        <v>129</v>
      </c>
      <c r="I495" s="20">
        <v>24.94</v>
      </c>
      <c r="J495" s="1">
        <v>30.145999999999798</v>
      </c>
      <c r="K495" s="1" t="s">
        <v>134</v>
      </c>
      <c r="M495" s="20">
        <v>34.94</v>
      </c>
      <c r="N495" s="1">
        <v>12.362</v>
      </c>
      <c r="O495" s="1" t="s">
        <v>135</v>
      </c>
      <c r="Q495" s="20">
        <v>44.94</v>
      </c>
      <c r="R495" s="1">
        <v>3.964</v>
      </c>
      <c r="S495" s="1" t="s">
        <v>137</v>
      </c>
      <c r="U495" s="20">
        <v>54.94</v>
      </c>
      <c r="V495" s="1">
        <v>18.361999999999799</v>
      </c>
      <c r="W495" s="1" t="s">
        <v>137</v>
      </c>
      <c r="Y495" s="20">
        <v>64.94</v>
      </c>
      <c r="Z495" s="1">
        <v>195.49</v>
      </c>
      <c r="AA495" s="1" t="s">
        <v>137</v>
      </c>
      <c r="AC495" s="20">
        <v>74.94</v>
      </c>
      <c r="AD495" s="1">
        <v>5.44599999999995</v>
      </c>
      <c r="AE495" s="1" t="s">
        <v>125</v>
      </c>
      <c r="AG495" s="20">
        <v>84.94</v>
      </c>
      <c r="AH495" s="1">
        <v>54.459999999999901</v>
      </c>
      <c r="AI495" s="1" t="s">
        <v>125</v>
      </c>
      <c r="AK495" s="20">
        <v>94.94</v>
      </c>
      <c r="AL495" s="1">
        <v>544.60000000000298</v>
      </c>
      <c r="AM495" s="1" t="s">
        <v>125</v>
      </c>
      <c r="AO495" s="4">
        <v>104.94</v>
      </c>
      <c r="AP495" s="1">
        <v>494506</v>
      </c>
      <c r="AQ495" s="1" t="s">
        <v>125</v>
      </c>
      <c r="AS495" s="4">
        <v>114.94</v>
      </c>
      <c r="AT495" s="1">
        <v>494506000</v>
      </c>
      <c r="AU495" s="1" t="s">
        <v>125</v>
      </c>
      <c r="AW495" s="4">
        <v>124.94</v>
      </c>
      <c r="AX495" s="1">
        <v>494506000000</v>
      </c>
      <c r="AY495" s="1" t="s">
        <v>125</v>
      </c>
      <c r="BA495" s="4">
        <v>134.94</v>
      </c>
      <c r="BB495" s="1">
        <v>494506000000000</v>
      </c>
      <c r="BC495" s="1" t="s">
        <v>125</v>
      </c>
      <c r="BE495" s="4">
        <v>144.94</v>
      </c>
      <c r="BF495" s="1">
        <v>4.94506E+17</v>
      </c>
      <c r="BG495" s="1" t="s">
        <v>125</v>
      </c>
    </row>
    <row r="496" spans="1:59" x14ac:dyDescent="0.55000000000000004">
      <c r="A496" s="20">
        <v>4.95</v>
      </c>
      <c r="B496" s="1">
        <v>495</v>
      </c>
      <c r="C496" s="1" t="s">
        <v>131</v>
      </c>
      <c r="E496" s="4">
        <v>14.95</v>
      </c>
      <c r="F496" s="21">
        <v>30.204999999999799</v>
      </c>
      <c r="G496" s="1" t="s">
        <v>129</v>
      </c>
      <c r="I496" s="20">
        <v>24.95</v>
      </c>
      <c r="J496" s="1">
        <v>30.204999999999799</v>
      </c>
      <c r="K496" s="1" t="s">
        <v>134</v>
      </c>
      <c r="M496" s="20">
        <v>34.950000000000003</v>
      </c>
      <c r="N496" s="1">
        <v>12.385</v>
      </c>
      <c r="O496" s="1" t="s">
        <v>135</v>
      </c>
      <c r="Q496" s="20">
        <v>44.95</v>
      </c>
      <c r="R496" s="1">
        <v>3.97</v>
      </c>
      <c r="S496" s="1" t="s">
        <v>137</v>
      </c>
      <c r="U496" s="20">
        <v>54.95</v>
      </c>
      <c r="V496" s="1">
        <v>18.384999999999799</v>
      </c>
      <c r="W496" s="1" t="s">
        <v>137</v>
      </c>
      <c r="Y496" s="20">
        <v>64.95</v>
      </c>
      <c r="Z496" s="1">
        <v>195.82499999999999</v>
      </c>
      <c r="AA496" s="1" t="s">
        <v>137</v>
      </c>
      <c r="AC496" s="20">
        <v>74.95</v>
      </c>
      <c r="AD496" s="1">
        <v>5.4549999999999503</v>
      </c>
      <c r="AE496" s="1" t="s">
        <v>125</v>
      </c>
      <c r="AG496" s="20">
        <v>84.95</v>
      </c>
      <c r="AH496" s="1">
        <v>54.549999999999898</v>
      </c>
      <c r="AI496" s="1" t="s">
        <v>125</v>
      </c>
      <c r="AK496" s="20">
        <v>94.95</v>
      </c>
      <c r="AL496" s="1">
        <v>545.50000000000296</v>
      </c>
      <c r="AM496" s="1" t="s">
        <v>125</v>
      </c>
      <c r="AO496" s="4">
        <v>104.95</v>
      </c>
      <c r="AP496" s="1">
        <v>495505</v>
      </c>
      <c r="AQ496" s="1" t="s">
        <v>125</v>
      </c>
      <c r="AS496" s="4">
        <v>114.95</v>
      </c>
      <c r="AT496" s="1">
        <v>495505000</v>
      </c>
      <c r="AU496" s="1" t="s">
        <v>125</v>
      </c>
      <c r="AW496" s="4">
        <v>124.95</v>
      </c>
      <c r="AX496" s="1">
        <v>495505000000</v>
      </c>
      <c r="AY496" s="1" t="s">
        <v>125</v>
      </c>
      <c r="BA496" s="4">
        <v>134.94999999999999</v>
      </c>
      <c r="BB496" s="1">
        <v>495505000000000</v>
      </c>
      <c r="BC496" s="1" t="s">
        <v>125</v>
      </c>
      <c r="BE496" s="4">
        <v>144.94999999999999</v>
      </c>
      <c r="BF496" s="1">
        <v>4.95505E+17</v>
      </c>
      <c r="BG496" s="1" t="s">
        <v>125</v>
      </c>
    </row>
    <row r="497" spans="1:59" x14ac:dyDescent="0.55000000000000004">
      <c r="A497" s="20">
        <v>4.96</v>
      </c>
      <c r="B497" s="1">
        <v>496</v>
      </c>
      <c r="C497" s="1" t="s">
        <v>131</v>
      </c>
      <c r="E497" s="4">
        <v>14.96</v>
      </c>
      <c r="F497" s="21">
        <v>30.2639999999998</v>
      </c>
      <c r="G497" s="1" t="s">
        <v>129</v>
      </c>
      <c r="I497" s="20">
        <v>24.96</v>
      </c>
      <c r="J497" s="1">
        <v>30.2639999999998</v>
      </c>
      <c r="K497" s="1" t="s">
        <v>134</v>
      </c>
      <c r="M497" s="20">
        <v>34.96</v>
      </c>
      <c r="N497" s="1">
        <v>12.407999999999999</v>
      </c>
      <c r="O497" s="1" t="s">
        <v>135</v>
      </c>
      <c r="Q497" s="20">
        <v>44.96</v>
      </c>
      <c r="R497" s="1">
        <v>3.976</v>
      </c>
      <c r="S497" s="1" t="s">
        <v>137</v>
      </c>
      <c r="U497" s="20">
        <v>54.96</v>
      </c>
      <c r="V497" s="1">
        <v>18.407999999999799</v>
      </c>
      <c r="W497" s="1" t="s">
        <v>137</v>
      </c>
      <c r="Y497" s="20">
        <v>64.959999999999994</v>
      </c>
      <c r="Z497" s="1">
        <v>196.16</v>
      </c>
      <c r="AA497" s="1" t="s">
        <v>137</v>
      </c>
      <c r="AC497" s="20">
        <v>74.959999999999994</v>
      </c>
      <c r="AD497" s="1">
        <v>5.4639999999999498</v>
      </c>
      <c r="AE497" s="1" t="s">
        <v>125</v>
      </c>
      <c r="AG497" s="20">
        <v>84.96</v>
      </c>
      <c r="AH497" s="1">
        <v>54.639999999999901</v>
      </c>
      <c r="AI497" s="1" t="s">
        <v>125</v>
      </c>
      <c r="AK497" s="20">
        <v>94.96</v>
      </c>
      <c r="AL497" s="1">
        <v>546.40000000000305</v>
      </c>
      <c r="AM497" s="1" t="s">
        <v>125</v>
      </c>
      <c r="AO497" s="4">
        <v>104.96</v>
      </c>
      <c r="AP497" s="1">
        <v>496504</v>
      </c>
      <c r="AQ497" s="1" t="s">
        <v>125</v>
      </c>
      <c r="AS497" s="4">
        <v>114.96</v>
      </c>
      <c r="AT497" s="1">
        <v>496504000</v>
      </c>
      <c r="AU497" s="1" t="s">
        <v>125</v>
      </c>
      <c r="AW497" s="4">
        <v>124.96</v>
      </c>
      <c r="AX497" s="1">
        <v>496504000000</v>
      </c>
      <c r="AY497" s="1" t="s">
        <v>125</v>
      </c>
      <c r="BA497" s="4">
        <v>134.96</v>
      </c>
      <c r="BB497" s="1">
        <v>496504000000000</v>
      </c>
      <c r="BC497" s="1" t="s">
        <v>125</v>
      </c>
      <c r="BE497" s="4">
        <v>144.96</v>
      </c>
      <c r="BF497" s="1">
        <v>4.96504E+17</v>
      </c>
      <c r="BG497" s="1" t="s">
        <v>125</v>
      </c>
    </row>
    <row r="498" spans="1:59" x14ac:dyDescent="0.55000000000000004">
      <c r="A498" s="20">
        <v>4.97</v>
      </c>
      <c r="B498" s="1">
        <v>497</v>
      </c>
      <c r="C498" s="1" t="s">
        <v>131</v>
      </c>
      <c r="E498" s="4">
        <v>14.97</v>
      </c>
      <c r="F498" s="21">
        <v>30.322999999999801</v>
      </c>
      <c r="G498" s="1" t="s">
        <v>129</v>
      </c>
      <c r="I498" s="20">
        <v>24.97</v>
      </c>
      <c r="J498" s="1">
        <v>30.322999999999801</v>
      </c>
      <c r="K498" s="1" t="s">
        <v>134</v>
      </c>
      <c r="M498" s="20">
        <v>34.97</v>
      </c>
      <c r="N498" s="1">
        <v>12.430999999999999</v>
      </c>
      <c r="O498" s="1" t="s">
        <v>135</v>
      </c>
      <c r="Q498" s="20">
        <v>44.97</v>
      </c>
      <c r="R498" s="1">
        <v>3.9820000000000002</v>
      </c>
      <c r="S498" s="1" t="s">
        <v>137</v>
      </c>
      <c r="U498" s="20">
        <v>54.97</v>
      </c>
      <c r="V498" s="1">
        <v>18.430999999999798</v>
      </c>
      <c r="W498" s="1" t="s">
        <v>137</v>
      </c>
      <c r="Y498" s="20">
        <v>64.97</v>
      </c>
      <c r="Z498" s="1">
        <v>196.495</v>
      </c>
      <c r="AA498" s="1" t="s">
        <v>137</v>
      </c>
      <c r="AC498" s="20">
        <v>74.97</v>
      </c>
      <c r="AD498" s="1">
        <v>5.4729999999999501</v>
      </c>
      <c r="AE498" s="1" t="s">
        <v>125</v>
      </c>
      <c r="AG498" s="20">
        <v>84.97</v>
      </c>
      <c r="AH498" s="1">
        <v>54.729999999999897</v>
      </c>
      <c r="AI498" s="1" t="s">
        <v>125</v>
      </c>
      <c r="AK498" s="20">
        <v>94.97</v>
      </c>
      <c r="AL498" s="1">
        <v>547.30000000000302</v>
      </c>
      <c r="AM498" s="1" t="s">
        <v>125</v>
      </c>
      <c r="AO498" s="4">
        <v>104.97</v>
      </c>
      <c r="AP498" s="1">
        <v>497503</v>
      </c>
      <c r="AQ498" s="1" t="s">
        <v>125</v>
      </c>
      <c r="AS498" s="4">
        <v>114.97</v>
      </c>
      <c r="AT498" s="1">
        <v>497503000</v>
      </c>
      <c r="AU498" s="1" t="s">
        <v>125</v>
      </c>
      <c r="AW498" s="4">
        <v>124.97</v>
      </c>
      <c r="AX498" s="1">
        <v>497503000000</v>
      </c>
      <c r="AY498" s="1" t="s">
        <v>125</v>
      </c>
      <c r="BA498" s="4">
        <v>134.97</v>
      </c>
      <c r="BB498" s="1">
        <v>497503000000000</v>
      </c>
      <c r="BC498" s="1" t="s">
        <v>125</v>
      </c>
      <c r="BE498" s="4">
        <v>144.97</v>
      </c>
      <c r="BF498" s="1">
        <v>4.97503E+17</v>
      </c>
      <c r="BG498" s="1" t="s">
        <v>125</v>
      </c>
    </row>
    <row r="499" spans="1:59" x14ac:dyDescent="0.55000000000000004">
      <c r="A499" s="20">
        <v>4.9800000000000004</v>
      </c>
      <c r="B499" s="1">
        <v>498</v>
      </c>
      <c r="C499" s="1" t="s">
        <v>131</v>
      </c>
      <c r="E499" s="4">
        <v>14.98</v>
      </c>
      <c r="F499" s="21">
        <v>30.381999999999799</v>
      </c>
      <c r="G499" s="1" t="s">
        <v>129</v>
      </c>
      <c r="I499" s="20">
        <v>24.98</v>
      </c>
      <c r="J499" s="1">
        <v>30.381999999999799</v>
      </c>
      <c r="K499" s="1" t="s">
        <v>134</v>
      </c>
      <c r="M499" s="20">
        <v>34.979999999999997</v>
      </c>
      <c r="N499" s="1">
        <v>12.454000000000001</v>
      </c>
      <c r="O499" s="1" t="s">
        <v>135</v>
      </c>
      <c r="Q499" s="20">
        <v>44.98</v>
      </c>
      <c r="R499" s="1">
        <v>3.988</v>
      </c>
      <c r="S499" s="1" t="s">
        <v>137</v>
      </c>
      <c r="U499" s="20">
        <v>54.98</v>
      </c>
      <c r="V499" s="1">
        <v>18.453999999999802</v>
      </c>
      <c r="W499" s="1" t="s">
        <v>137</v>
      </c>
      <c r="Y499" s="20">
        <v>64.98</v>
      </c>
      <c r="Z499" s="1">
        <v>196.83</v>
      </c>
      <c r="AA499" s="1" t="s">
        <v>137</v>
      </c>
      <c r="AC499" s="20">
        <v>74.98</v>
      </c>
      <c r="AD499" s="1">
        <v>5.4819999999999496</v>
      </c>
      <c r="AE499" s="1" t="s">
        <v>125</v>
      </c>
      <c r="AG499" s="20">
        <v>84.98</v>
      </c>
      <c r="AH499" s="1">
        <v>54.819999999999901</v>
      </c>
      <c r="AI499" s="1" t="s">
        <v>125</v>
      </c>
      <c r="AK499" s="20">
        <v>94.98</v>
      </c>
      <c r="AL499" s="1">
        <v>548.200000000003</v>
      </c>
      <c r="AM499" s="1" t="s">
        <v>125</v>
      </c>
      <c r="AO499" s="4">
        <v>104.98</v>
      </c>
      <c r="AP499" s="1">
        <v>498502</v>
      </c>
      <c r="AQ499" s="1" t="s">
        <v>125</v>
      </c>
      <c r="AS499" s="4">
        <v>114.98</v>
      </c>
      <c r="AT499" s="1">
        <v>498502000</v>
      </c>
      <c r="AU499" s="1" t="s">
        <v>125</v>
      </c>
      <c r="AW499" s="4">
        <v>124.98</v>
      </c>
      <c r="AX499" s="1">
        <v>498502000000</v>
      </c>
      <c r="AY499" s="1" t="s">
        <v>125</v>
      </c>
      <c r="BA499" s="4">
        <v>134.97999999999999</v>
      </c>
      <c r="BB499" s="1">
        <v>498502000000000</v>
      </c>
      <c r="BC499" s="1" t="s">
        <v>125</v>
      </c>
      <c r="BE499" s="4">
        <v>144.97999999999999</v>
      </c>
      <c r="BF499" s="1">
        <v>4.98502E+17</v>
      </c>
      <c r="BG499" s="1" t="s">
        <v>125</v>
      </c>
    </row>
    <row r="500" spans="1:59" x14ac:dyDescent="0.55000000000000004">
      <c r="A500" s="20">
        <v>4.99</v>
      </c>
      <c r="B500" s="1">
        <v>499</v>
      </c>
      <c r="C500" s="1" t="s">
        <v>131</v>
      </c>
      <c r="E500" s="4">
        <v>14.99</v>
      </c>
      <c r="F500" s="21">
        <v>30.4409999999998</v>
      </c>
      <c r="G500" s="1" t="s">
        <v>129</v>
      </c>
      <c r="I500" s="20">
        <v>24.99</v>
      </c>
      <c r="J500" s="1">
        <v>30.4409999999998</v>
      </c>
      <c r="K500" s="1" t="s">
        <v>134</v>
      </c>
      <c r="M500" s="20">
        <v>34.99</v>
      </c>
      <c r="N500" s="1">
        <v>12.477</v>
      </c>
      <c r="O500" s="1" t="s">
        <v>135</v>
      </c>
      <c r="Q500" s="20">
        <v>44.99</v>
      </c>
      <c r="R500" s="1">
        <v>3.9940000000000002</v>
      </c>
      <c r="S500" s="1" t="s">
        <v>137</v>
      </c>
      <c r="U500" s="20">
        <v>54.99</v>
      </c>
      <c r="V500" s="1">
        <v>18.476999999999801</v>
      </c>
      <c r="W500" s="1" t="s">
        <v>137</v>
      </c>
      <c r="Y500" s="20">
        <v>64.989999999999995</v>
      </c>
      <c r="Z500" s="1">
        <v>197.16499999999999</v>
      </c>
      <c r="AA500" s="1" t="s">
        <v>137</v>
      </c>
      <c r="AC500" s="20">
        <v>74.989999999999995</v>
      </c>
      <c r="AD500" s="1">
        <v>5.4909999999999499</v>
      </c>
      <c r="AE500" s="1" t="s">
        <v>125</v>
      </c>
      <c r="AG500" s="20">
        <v>84.99</v>
      </c>
      <c r="AH500" s="1">
        <v>54.909999999999897</v>
      </c>
      <c r="AI500" s="1" t="s">
        <v>125</v>
      </c>
      <c r="AK500" s="20">
        <v>94.99</v>
      </c>
      <c r="AL500" s="1">
        <v>549.10000000000298</v>
      </c>
      <c r="AM500" s="1" t="s">
        <v>125</v>
      </c>
      <c r="AO500" s="4">
        <v>104.99</v>
      </c>
      <c r="AP500" s="1">
        <v>499501</v>
      </c>
      <c r="AQ500" s="1" t="s">
        <v>125</v>
      </c>
      <c r="AS500" s="4">
        <v>114.99</v>
      </c>
      <c r="AT500" s="1">
        <v>499501000</v>
      </c>
      <c r="AU500" s="1" t="s">
        <v>125</v>
      </c>
      <c r="AW500" s="4">
        <v>124.99</v>
      </c>
      <c r="AX500" s="1">
        <v>499501000000</v>
      </c>
      <c r="AY500" s="1" t="s">
        <v>125</v>
      </c>
      <c r="BA500" s="4">
        <v>134.99</v>
      </c>
      <c r="BB500" s="1">
        <v>499501000000000</v>
      </c>
      <c r="BC500" s="1" t="s">
        <v>125</v>
      </c>
      <c r="BE500" s="4">
        <v>144.99</v>
      </c>
      <c r="BF500" s="1">
        <v>4.99501E+17</v>
      </c>
      <c r="BG500" s="1" t="s">
        <v>125</v>
      </c>
    </row>
    <row r="501" spans="1:59" x14ac:dyDescent="0.55000000000000004">
      <c r="A501" s="20">
        <v>5</v>
      </c>
      <c r="B501" s="1">
        <v>500</v>
      </c>
      <c r="C501" s="1" t="s">
        <v>131</v>
      </c>
      <c r="E501" s="4">
        <v>15</v>
      </c>
      <c r="F501" s="21">
        <v>30.499999999999801</v>
      </c>
      <c r="G501" s="1" t="s">
        <v>129</v>
      </c>
      <c r="I501" s="20">
        <v>25</v>
      </c>
      <c r="J501" s="1">
        <v>30.499999999999801</v>
      </c>
      <c r="K501" s="1" t="s">
        <v>134</v>
      </c>
      <c r="M501" s="20">
        <v>35</v>
      </c>
      <c r="N501" s="1">
        <v>12.5</v>
      </c>
      <c r="O501" s="1" t="s">
        <v>135</v>
      </c>
      <c r="Q501" s="20">
        <v>45</v>
      </c>
      <c r="R501" s="1">
        <v>4</v>
      </c>
      <c r="S501" s="1" t="s">
        <v>137</v>
      </c>
      <c r="U501" s="20">
        <v>55</v>
      </c>
      <c r="V501" s="1">
        <v>18.499999999999801</v>
      </c>
      <c r="W501" s="1" t="s">
        <v>137</v>
      </c>
      <c r="Y501" s="20">
        <v>65</v>
      </c>
      <c r="Z501" s="1">
        <v>197.5</v>
      </c>
      <c r="AA501" s="1" t="s">
        <v>137</v>
      </c>
      <c r="AC501" s="20">
        <v>75</v>
      </c>
      <c r="AD501" s="1">
        <v>5.4999999999999503</v>
      </c>
      <c r="AE501" s="1" t="s">
        <v>125</v>
      </c>
      <c r="AG501" s="20">
        <v>85</v>
      </c>
      <c r="AH501" s="1">
        <v>54.999999999999901</v>
      </c>
      <c r="AI501" s="1" t="s">
        <v>125</v>
      </c>
      <c r="AK501" s="20">
        <v>95</v>
      </c>
      <c r="AL501" s="1">
        <v>550.00000000000296</v>
      </c>
      <c r="AM501" s="1" t="s">
        <v>125</v>
      </c>
      <c r="AO501" s="4">
        <v>105</v>
      </c>
      <c r="AP501" s="1">
        <v>500500</v>
      </c>
      <c r="AQ501" s="1" t="s">
        <v>125</v>
      </c>
      <c r="AS501" s="4">
        <v>115</v>
      </c>
      <c r="AT501" s="1">
        <v>500500000</v>
      </c>
      <c r="AU501" s="1" t="s">
        <v>125</v>
      </c>
      <c r="AW501" s="4">
        <v>125</v>
      </c>
      <c r="AX501" s="1">
        <v>500500000000</v>
      </c>
      <c r="AY501" s="1" t="s">
        <v>125</v>
      </c>
      <c r="BA501" s="4">
        <v>135</v>
      </c>
      <c r="BB501" s="1">
        <v>500500000000000</v>
      </c>
      <c r="BC501" s="1" t="s">
        <v>125</v>
      </c>
      <c r="BE501" s="4">
        <v>145</v>
      </c>
      <c r="BF501" s="1">
        <v>5.005E+17</v>
      </c>
      <c r="BG501" s="1" t="s">
        <v>125</v>
      </c>
    </row>
    <row r="502" spans="1:59" x14ac:dyDescent="0.55000000000000004">
      <c r="A502" s="20">
        <v>5.01</v>
      </c>
      <c r="B502" s="1">
        <v>501</v>
      </c>
      <c r="C502" s="1" t="s">
        <v>131</v>
      </c>
      <c r="E502" s="4">
        <v>15.01</v>
      </c>
      <c r="F502" s="21">
        <v>30.558999999999799</v>
      </c>
      <c r="G502" s="1" t="s">
        <v>129</v>
      </c>
      <c r="I502" s="20">
        <v>25.01</v>
      </c>
      <c r="J502" s="1">
        <v>30.558999999999799</v>
      </c>
      <c r="K502" s="1" t="s">
        <v>134</v>
      </c>
      <c r="M502" s="20">
        <v>35.01</v>
      </c>
      <c r="N502" s="1">
        <v>12.523</v>
      </c>
      <c r="O502" s="1" t="s">
        <v>135</v>
      </c>
      <c r="Q502" s="20">
        <v>45.01</v>
      </c>
      <c r="R502" s="1">
        <v>4.0060000000000002</v>
      </c>
      <c r="S502" s="1" t="s">
        <v>137</v>
      </c>
      <c r="U502" s="20">
        <v>55.01</v>
      </c>
      <c r="V502" s="1">
        <v>18.522999999999801</v>
      </c>
      <c r="W502" s="1" t="s">
        <v>137</v>
      </c>
      <c r="Y502" s="20">
        <v>65.010000000000005</v>
      </c>
      <c r="Z502" s="1">
        <v>197.83500000000001</v>
      </c>
      <c r="AA502" s="1" t="s">
        <v>137</v>
      </c>
      <c r="AC502" s="20">
        <v>75.010000000000005</v>
      </c>
      <c r="AD502" s="1">
        <v>5.5089999999999497</v>
      </c>
      <c r="AE502" s="1" t="s">
        <v>125</v>
      </c>
      <c r="AG502" s="20">
        <v>85.01</v>
      </c>
      <c r="AH502" s="1">
        <v>55.089999999999897</v>
      </c>
      <c r="AI502" s="1" t="s">
        <v>125</v>
      </c>
      <c r="AK502" s="20">
        <v>95.01</v>
      </c>
      <c r="AL502" s="1">
        <v>550.90000000000305</v>
      </c>
      <c r="AM502" s="1" t="s">
        <v>125</v>
      </c>
      <c r="AO502" s="4">
        <v>105.01</v>
      </c>
      <c r="AP502" s="1">
        <v>501499</v>
      </c>
      <c r="AQ502" s="1" t="s">
        <v>125</v>
      </c>
      <c r="AS502" s="4">
        <v>115.01</v>
      </c>
      <c r="AT502" s="1">
        <v>501499000</v>
      </c>
      <c r="AU502" s="1" t="s">
        <v>125</v>
      </c>
      <c r="AW502" s="4">
        <v>125.01</v>
      </c>
      <c r="AX502" s="1">
        <v>501499000000</v>
      </c>
      <c r="AY502" s="1" t="s">
        <v>125</v>
      </c>
      <c r="BA502" s="4">
        <v>135.01</v>
      </c>
      <c r="BB502" s="1">
        <v>501499000000000</v>
      </c>
      <c r="BC502" s="1" t="s">
        <v>125</v>
      </c>
      <c r="BE502" s="4">
        <v>145.01</v>
      </c>
      <c r="BF502" s="1">
        <v>5.01499E+17</v>
      </c>
      <c r="BG502" s="1" t="s">
        <v>125</v>
      </c>
    </row>
    <row r="503" spans="1:59" x14ac:dyDescent="0.55000000000000004">
      <c r="A503" s="20">
        <v>5.0199999999999996</v>
      </c>
      <c r="B503" s="1">
        <v>502</v>
      </c>
      <c r="C503" s="1" t="s">
        <v>131</v>
      </c>
      <c r="E503" s="4">
        <v>15.02</v>
      </c>
      <c r="F503" s="21">
        <v>30.6179999999998</v>
      </c>
      <c r="G503" s="1" t="s">
        <v>129</v>
      </c>
      <c r="I503" s="20">
        <v>25.02</v>
      </c>
      <c r="J503" s="1">
        <v>30.6179999999998</v>
      </c>
      <c r="K503" s="1" t="s">
        <v>134</v>
      </c>
      <c r="M503" s="20">
        <v>35.020000000000003</v>
      </c>
      <c r="N503" s="1">
        <v>12.545999999999999</v>
      </c>
      <c r="O503" s="1" t="s">
        <v>135</v>
      </c>
      <c r="Q503" s="20">
        <v>45.02</v>
      </c>
      <c r="R503" s="1">
        <v>4.0119999999999996</v>
      </c>
      <c r="S503" s="1" t="s">
        <v>137</v>
      </c>
      <c r="U503" s="20">
        <v>55.02</v>
      </c>
      <c r="V503" s="1">
        <v>18.5459999999998</v>
      </c>
      <c r="W503" s="1" t="s">
        <v>137</v>
      </c>
      <c r="Y503" s="20">
        <v>65.02</v>
      </c>
      <c r="Z503" s="1">
        <v>198.17</v>
      </c>
      <c r="AA503" s="1" t="s">
        <v>137</v>
      </c>
      <c r="AC503" s="20">
        <v>75.02</v>
      </c>
      <c r="AD503" s="1">
        <v>5.5179999999999501</v>
      </c>
      <c r="AE503" s="1" t="s">
        <v>125</v>
      </c>
      <c r="AG503" s="20">
        <v>85.02</v>
      </c>
      <c r="AH503" s="1">
        <v>55.1799999999999</v>
      </c>
      <c r="AI503" s="1" t="s">
        <v>125</v>
      </c>
      <c r="AK503" s="20">
        <v>95.02</v>
      </c>
      <c r="AL503" s="1">
        <v>551.80000000000302</v>
      </c>
      <c r="AM503" s="1" t="s">
        <v>125</v>
      </c>
      <c r="AO503" s="4">
        <v>105.02</v>
      </c>
      <c r="AP503" s="1">
        <v>502498</v>
      </c>
      <c r="AQ503" s="1" t="s">
        <v>125</v>
      </c>
      <c r="AS503" s="4">
        <v>115.02</v>
      </c>
      <c r="AT503" s="1">
        <v>502498000</v>
      </c>
      <c r="AU503" s="1" t="s">
        <v>125</v>
      </c>
      <c r="AW503" s="4">
        <v>125.02</v>
      </c>
      <c r="AX503" s="1">
        <v>502498000000</v>
      </c>
      <c r="AY503" s="1" t="s">
        <v>125</v>
      </c>
      <c r="BA503" s="4">
        <v>135.02000000000001</v>
      </c>
      <c r="BB503" s="1">
        <v>502498000000000</v>
      </c>
      <c r="BC503" s="1" t="s">
        <v>125</v>
      </c>
      <c r="BE503" s="4">
        <v>145.02000000000001</v>
      </c>
      <c r="BF503" s="1">
        <v>5.02498E+17</v>
      </c>
      <c r="BG503" s="1" t="s">
        <v>125</v>
      </c>
    </row>
    <row r="504" spans="1:59" x14ac:dyDescent="0.55000000000000004">
      <c r="A504" s="20">
        <v>5.03</v>
      </c>
      <c r="B504" s="1">
        <v>503</v>
      </c>
      <c r="C504" s="1" t="s">
        <v>131</v>
      </c>
      <c r="E504" s="4">
        <v>15.03</v>
      </c>
      <c r="F504" s="21">
        <v>30.676999999999801</v>
      </c>
      <c r="G504" s="1" t="s">
        <v>129</v>
      </c>
      <c r="I504" s="20">
        <v>25.03</v>
      </c>
      <c r="J504" s="1">
        <v>30.676999999999801</v>
      </c>
      <c r="K504" s="1" t="s">
        <v>134</v>
      </c>
      <c r="M504" s="20">
        <v>35.03</v>
      </c>
      <c r="N504" s="1">
        <v>12.569000000000001</v>
      </c>
      <c r="O504" s="1" t="s">
        <v>135</v>
      </c>
      <c r="Q504" s="20">
        <v>45.03</v>
      </c>
      <c r="R504" s="1">
        <v>4.0179999999999998</v>
      </c>
      <c r="S504" s="1" t="s">
        <v>137</v>
      </c>
      <c r="U504" s="20">
        <v>55.03</v>
      </c>
      <c r="V504" s="1">
        <v>18.5689999999998</v>
      </c>
      <c r="W504" s="1" t="s">
        <v>137</v>
      </c>
      <c r="Y504" s="20">
        <v>65.03</v>
      </c>
      <c r="Z504" s="1">
        <v>198.505</v>
      </c>
      <c r="AA504" s="1" t="s">
        <v>137</v>
      </c>
      <c r="AC504" s="20">
        <v>75.03</v>
      </c>
      <c r="AD504" s="1">
        <v>5.5269999999999504</v>
      </c>
      <c r="AE504" s="1" t="s">
        <v>125</v>
      </c>
      <c r="AG504" s="20">
        <v>85.03</v>
      </c>
      <c r="AH504" s="1">
        <v>55.269999999999897</v>
      </c>
      <c r="AI504" s="1" t="s">
        <v>125</v>
      </c>
      <c r="AK504" s="20">
        <v>95.03</v>
      </c>
      <c r="AL504" s="1">
        <v>552.700000000003</v>
      </c>
      <c r="AM504" s="1" t="s">
        <v>125</v>
      </c>
      <c r="AO504" s="4">
        <v>105.03</v>
      </c>
      <c r="AP504" s="1">
        <v>503497</v>
      </c>
      <c r="AQ504" s="1" t="s">
        <v>125</v>
      </c>
      <c r="AS504" s="4">
        <v>115.03</v>
      </c>
      <c r="AT504" s="1">
        <v>503497000</v>
      </c>
      <c r="AU504" s="1" t="s">
        <v>125</v>
      </c>
      <c r="AW504" s="4">
        <v>125.03</v>
      </c>
      <c r="AX504" s="1">
        <v>503497000000</v>
      </c>
      <c r="AY504" s="1" t="s">
        <v>125</v>
      </c>
      <c r="BA504" s="4">
        <v>135.03</v>
      </c>
      <c r="BB504" s="1">
        <v>503497000000000</v>
      </c>
      <c r="BC504" s="1" t="s">
        <v>125</v>
      </c>
      <c r="BE504" s="4">
        <v>145.03</v>
      </c>
      <c r="BF504" s="1">
        <v>5.03497E+17</v>
      </c>
      <c r="BG504" s="1" t="s">
        <v>125</v>
      </c>
    </row>
    <row r="505" spans="1:59" x14ac:dyDescent="0.55000000000000004">
      <c r="A505" s="20">
        <v>5.04</v>
      </c>
      <c r="B505" s="1">
        <v>504</v>
      </c>
      <c r="C505" s="1" t="s">
        <v>131</v>
      </c>
      <c r="E505" s="4">
        <v>15.04</v>
      </c>
      <c r="F505" s="21">
        <v>30.735999999999802</v>
      </c>
      <c r="G505" s="1" t="s">
        <v>129</v>
      </c>
      <c r="I505" s="20">
        <v>25.04</v>
      </c>
      <c r="J505" s="1">
        <v>30.735999999999802</v>
      </c>
      <c r="K505" s="1" t="s">
        <v>134</v>
      </c>
      <c r="M505" s="20">
        <v>35.04</v>
      </c>
      <c r="N505" s="1">
        <v>12.592000000000001</v>
      </c>
      <c r="O505" s="1" t="s">
        <v>135</v>
      </c>
      <c r="Q505" s="20">
        <v>45.04</v>
      </c>
      <c r="R505" s="1">
        <v>4.024</v>
      </c>
      <c r="S505" s="1" t="s">
        <v>137</v>
      </c>
      <c r="U505" s="20">
        <v>55.04</v>
      </c>
      <c r="V505" s="1">
        <v>18.5919999999998</v>
      </c>
      <c r="W505" s="1" t="s">
        <v>137</v>
      </c>
      <c r="Y505" s="20">
        <v>65.040000000000006</v>
      </c>
      <c r="Z505" s="1">
        <v>198.84</v>
      </c>
      <c r="AA505" s="1" t="s">
        <v>137</v>
      </c>
      <c r="AC505" s="20">
        <v>75.040000000000006</v>
      </c>
      <c r="AD505" s="1">
        <v>5.5359999999999498</v>
      </c>
      <c r="AE505" s="1" t="s">
        <v>125</v>
      </c>
      <c r="AG505" s="20">
        <v>85.04</v>
      </c>
      <c r="AH505" s="1">
        <v>55.3599999999999</v>
      </c>
      <c r="AI505" s="1" t="s">
        <v>125</v>
      </c>
      <c r="AK505" s="20">
        <v>95.04</v>
      </c>
      <c r="AL505" s="1">
        <v>553.60000000000298</v>
      </c>
      <c r="AM505" s="1" t="s">
        <v>125</v>
      </c>
      <c r="AO505" s="4">
        <v>105.04</v>
      </c>
      <c r="AP505" s="1">
        <v>504496</v>
      </c>
      <c r="AQ505" s="1" t="s">
        <v>125</v>
      </c>
      <c r="AS505" s="4">
        <v>115.04</v>
      </c>
      <c r="AT505" s="1">
        <v>504496000</v>
      </c>
      <c r="AU505" s="1" t="s">
        <v>125</v>
      </c>
      <c r="AW505" s="4">
        <v>125.04</v>
      </c>
      <c r="AX505" s="1">
        <v>504496000000</v>
      </c>
      <c r="AY505" s="1" t="s">
        <v>125</v>
      </c>
      <c r="BA505" s="4">
        <v>135.04</v>
      </c>
      <c r="BB505" s="1">
        <v>504496000000000</v>
      </c>
      <c r="BC505" s="1" t="s">
        <v>125</v>
      </c>
      <c r="BE505" s="4">
        <v>145.04</v>
      </c>
      <c r="BF505" s="1">
        <v>5.04496E+17</v>
      </c>
      <c r="BG505" s="1" t="s">
        <v>125</v>
      </c>
    </row>
    <row r="506" spans="1:59" x14ac:dyDescent="0.55000000000000004">
      <c r="A506" s="20">
        <v>5.05</v>
      </c>
      <c r="B506" s="1">
        <v>505</v>
      </c>
      <c r="C506" s="1" t="s">
        <v>131</v>
      </c>
      <c r="E506" s="4">
        <v>15.05</v>
      </c>
      <c r="F506" s="21">
        <v>30.794999999999799</v>
      </c>
      <c r="G506" s="1" t="s">
        <v>129</v>
      </c>
      <c r="I506" s="20">
        <v>25.05</v>
      </c>
      <c r="J506" s="1">
        <v>30.794999999999799</v>
      </c>
      <c r="K506" s="1" t="s">
        <v>134</v>
      </c>
      <c r="M506" s="20">
        <v>35.049999999999997</v>
      </c>
      <c r="N506" s="1">
        <v>12.615</v>
      </c>
      <c r="O506" s="1" t="s">
        <v>135</v>
      </c>
      <c r="Q506" s="20">
        <v>45.05</v>
      </c>
      <c r="R506" s="1">
        <v>4.03</v>
      </c>
      <c r="S506" s="1" t="s">
        <v>137</v>
      </c>
      <c r="U506" s="20">
        <v>55.05</v>
      </c>
      <c r="V506" s="1">
        <v>18.614999999999799</v>
      </c>
      <c r="W506" s="1" t="s">
        <v>137</v>
      </c>
      <c r="Y506" s="20">
        <v>65.05</v>
      </c>
      <c r="Z506" s="1">
        <v>199.17500000000001</v>
      </c>
      <c r="AA506" s="1" t="s">
        <v>137</v>
      </c>
      <c r="AC506" s="20">
        <v>75.05</v>
      </c>
      <c r="AD506" s="1">
        <v>5.5449999999999502</v>
      </c>
      <c r="AE506" s="1" t="s">
        <v>125</v>
      </c>
      <c r="AG506" s="20">
        <v>85.05</v>
      </c>
      <c r="AH506" s="1">
        <v>55.449999999999903</v>
      </c>
      <c r="AI506" s="1" t="s">
        <v>125</v>
      </c>
      <c r="AK506" s="20">
        <v>95.05</v>
      </c>
      <c r="AL506" s="1">
        <v>554.50000000000296</v>
      </c>
      <c r="AM506" s="1" t="s">
        <v>125</v>
      </c>
      <c r="AO506" s="4">
        <v>105.05</v>
      </c>
      <c r="AP506" s="1">
        <v>505495</v>
      </c>
      <c r="AQ506" s="1" t="s">
        <v>125</v>
      </c>
      <c r="AS506" s="4">
        <v>115.05</v>
      </c>
      <c r="AT506" s="1">
        <v>505495000</v>
      </c>
      <c r="AU506" s="1" t="s">
        <v>125</v>
      </c>
      <c r="AW506" s="4">
        <v>125.05</v>
      </c>
      <c r="AX506" s="1">
        <v>505495000000</v>
      </c>
      <c r="AY506" s="1" t="s">
        <v>125</v>
      </c>
      <c r="BA506" s="4">
        <v>135.05000000000001</v>
      </c>
      <c r="BB506" s="1">
        <v>505495000000000</v>
      </c>
      <c r="BC506" s="1" t="s">
        <v>125</v>
      </c>
      <c r="BE506" s="4">
        <v>145.05000000000001</v>
      </c>
      <c r="BF506" s="1">
        <v>5.05495E+17</v>
      </c>
      <c r="BG506" s="1" t="s">
        <v>125</v>
      </c>
    </row>
    <row r="507" spans="1:59" x14ac:dyDescent="0.55000000000000004">
      <c r="A507" s="20">
        <v>5.0599999999999996</v>
      </c>
      <c r="B507" s="1">
        <v>506</v>
      </c>
      <c r="C507" s="1" t="s">
        <v>131</v>
      </c>
      <c r="E507" s="4">
        <v>15.06</v>
      </c>
      <c r="F507" s="21">
        <v>30.8539999999998</v>
      </c>
      <c r="G507" s="1" t="s">
        <v>129</v>
      </c>
      <c r="I507" s="20">
        <v>25.06</v>
      </c>
      <c r="J507" s="1">
        <v>30.8539999999998</v>
      </c>
      <c r="K507" s="1" t="s">
        <v>134</v>
      </c>
      <c r="M507" s="20">
        <v>35.06</v>
      </c>
      <c r="N507" s="1">
        <v>12.638</v>
      </c>
      <c r="O507" s="1" t="s">
        <v>135</v>
      </c>
      <c r="Q507" s="20">
        <v>45.06</v>
      </c>
      <c r="R507" s="1">
        <v>4.0359999999999996</v>
      </c>
      <c r="S507" s="1" t="s">
        <v>137</v>
      </c>
      <c r="U507" s="20">
        <v>55.06</v>
      </c>
      <c r="V507" s="1">
        <v>18.637999999999799</v>
      </c>
      <c r="W507" s="1" t="s">
        <v>137</v>
      </c>
      <c r="Y507" s="20">
        <v>65.06</v>
      </c>
      <c r="Z507" s="1">
        <v>199.51</v>
      </c>
      <c r="AA507" s="1" t="s">
        <v>137</v>
      </c>
      <c r="AC507" s="20">
        <v>75.06</v>
      </c>
      <c r="AD507" s="1">
        <v>5.5539999999999496</v>
      </c>
      <c r="AE507" s="1" t="s">
        <v>125</v>
      </c>
      <c r="AG507" s="20">
        <v>85.06</v>
      </c>
      <c r="AH507" s="1">
        <v>55.5399999999999</v>
      </c>
      <c r="AI507" s="1" t="s">
        <v>125</v>
      </c>
      <c r="AK507" s="20">
        <v>95.06</v>
      </c>
      <c r="AL507" s="1">
        <v>555.40000000000305</v>
      </c>
      <c r="AM507" s="1" t="s">
        <v>125</v>
      </c>
      <c r="AO507" s="4">
        <v>105.06</v>
      </c>
      <c r="AP507" s="1">
        <v>506494</v>
      </c>
      <c r="AQ507" s="1" t="s">
        <v>125</v>
      </c>
      <c r="AS507" s="4">
        <v>115.06</v>
      </c>
      <c r="AT507" s="1">
        <v>506494000</v>
      </c>
      <c r="AU507" s="1" t="s">
        <v>125</v>
      </c>
      <c r="AW507" s="4">
        <v>125.06</v>
      </c>
      <c r="AX507" s="1">
        <v>506494000000</v>
      </c>
      <c r="AY507" s="1" t="s">
        <v>125</v>
      </c>
      <c r="BA507" s="4">
        <v>135.06</v>
      </c>
      <c r="BB507" s="1">
        <v>506494000000000</v>
      </c>
      <c r="BC507" s="1" t="s">
        <v>125</v>
      </c>
      <c r="BE507" s="4">
        <v>145.06</v>
      </c>
      <c r="BF507" s="1">
        <v>5.06494E+17</v>
      </c>
      <c r="BG507" s="1" t="s">
        <v>125</v>
      </c>
    </row>
    <row r="508" spans="1:59" x14ac:dyDescent="0.55000000000000004">
      <c r="A508" s="20">
        <v>5.07</v>
      </c>
      <c r="B508" s="1">
        <v>507</v>
      </c>
      <c r="C508" s="1" t="s">
        <v>131</v>
      </c>
      <c r="E508" s="4">
        <v>15.07</v>
      </c>
      <c r="F508" s="21">
        <v>30.912999999999801</v>
      </c>
      <c r="G508" s="1" t="s">
        <v>129</v>
      </c>
      <c r="I508" s="20">
        <v>25.07</v>
      </c>
      <c r="J508" s="1">
        <v>30.912999999999801</v>
      </c>
      <c r="K508" s="1" t="s">
        <v>134</v>
      </c>
      <c r="M508" s="20">
        <v>35.07</v>
      </c>
      <c r="N508" s="1">
        <v>12.661</v>
      </c>
      <c r="O508" s="1" t="s">
        <v>135</v>
      </c>
      <c r="Q508" s="20">
        <v>45.07</v>
      </c>
      <c r="R508" s="1">
        <v>4.0419999999999998</v>
      </c>
      <c r="S508" s="1" t="s">
        <v>137</v>
      </c>
      <c r="U508" s="20">
        <v>55.07</v>
      </c>
      <c r="V508" s="1">
        <v>18.660999999999799</v>
      </c>
      <c r="W508" s="1" t="s">
        <v>137</v>
      </c>
      <c r="Y508" s="20">
        <v>65.069999999999993</v>
      </c>
      <c r="Z508" s="1">
        <v>199.845</v>
      </c>
      <c r="AA508" s="1" t="s">
        <v>137</v>
      </c>
      <c r="AC508" s="20">
        <v>75.069999999999993</v>
      </c>
      <c r="AD508" s="1">
        <v>5.56299999999995</v>
      </c>
      <c r="AE508" s="1" t="s">
        <v>125</v>
      </c>
      <c r="AG508" s="20">
        <v>85.07</v>
      </c>
      <c r="AH508" s="1">
        <v>55.629999999999903</v>
      </c>
      <c r="AI508" s="1" t="s">
        <v>125</v>
      </c>
      <c r="AK508" s="20">
        <v>95.07</v>
      </c>
      <c r="AL508" s="1">
        <v>556.30000000000302</v>
      </c>
      <c r="AM508" s="1" t="s">
        <v>125</v>
      </c>
      <c r="AO508" s="4">
        <v>105.07</v>
      </c>
      <c r="AP508" s="1">
        <v>507493</v>
      </c>
      <c r="AQ508" s="1" t="s">
        <v>125</v>
      </c>
      <c r="AS508" s="4">
        <v>115.07</v>
      </c>
      <c r="AT508" s="1">
        <v>507493000</v>
      </c>
      <c r="AU508" s="1" t="s">
        <v>125</v>
      </c>
      <c r="AW508" s="4">
        <v>125.07</v>
      </c>
      <c r="AX508" s="1">
        <v>507493000000</v>
      </c>
      <c r="AY508" s="1" t="s">
        <v>125</v>
      </c>
      <c r="BA508" s="4">
        <v>135.07</v>
      </c>
      <c r="BB508" s="1">
        <v>507493000000000</v>
      </c>
      <c r="BC508" s="1" t="s">
        <v>125</v>
      </c>
      <c r="BE508" s="4">
        <v>145.07</v>
      </c>
      <c r="BF508" s="1">
        <v>5.07493E+17</v>
      </c>
      <c r="BG508" s="1" t="s">
        <v>125</v>
      </c>
    </row>
    <row r="509" spans="1:59" x14ac:dyDescent="0.55000000000000004">
      <c r="A509" s="20">
        <v>5.08</v>
      </c>
      <c r="B509" s="1">
        <v>508</v>
      </c>
      <c r="C509" s="1" t="s">
        <v>131</v>
      </c>
      <c r="E509" s="4">
        <v>15.08</v>
      </c>
      <c r="F509" s="21">
        <v>30.971999999999799</v>
      </c>
      <c r="G509" s="1" t="s">
        <v>129</v>
      </c>
      <c r="I509" s="20">
        <v>25.08</v>
      </c>
      <c r="J509" s="1">
        <v>30.971999999999799</v>
      </c>
      <c r="K509" s="1" t="s">
        <v>134</v>
      </c>
      <c r="M509" s="20">
        <v>35.08</v>
      </c>
      <c r="N509" s="1">
        <v>12.683999999999999</v>
      </c>
      <c r="O509" s="1" t="s">
        <v>135</v>
      </c>
      <c r="Q509" s="20">
        <v>45.08</v>
      </c>
      <c r="R509" s="1">
        <v>4.048</v>
      </c>
      <c r="S509" s="1" t="s">
        <v>137</v>
      </c>
      <c r="U509" s="20">
        <v>55.08</v>
      </c>
      <c r="V509" s="1">
        <v>18.683999999999799</v>
      </c>
      <c r="W509" s="1" t="s">
        <v>137</v>
      </c>
      <c r="Y509" s="20">
        <v>65.08</v>
      </c>
      <c r="Z509" s="1">
        <v>200.18</v>
      </c>
      <c r="AA509" s="1" t="s">
        <v>137</v>
      </c>
      <c r="AC509" s="20">
        <v>75.08</v>
      </c>
      <c r="AD509" s="1">
        <v>5.5719999999999503</v>
      </c>
      <c r="AE509" s="1" t="s">
        <v>125</v>
      </c>
      <c r="AG509" s="20">
        <v>85.08</v>
      </c>
      <c r="AH509" s="1">
        <v>55.719999999999899</v>
      </c>
      <c r="AI509" s="1" t="s">
        <v>125</v>
      </c>
      <c r="AK509" s="20">
        <v>95.08</v>
      </c>
      <c r="AL509" s="1">
        <v>557.200000000003</v>
      </c>
      <c r="AM509" s="1" t="s">
        <v>125</v>
      </c>
      <c r="AO509" s="4">
        <v>105.08</v>
      </c>
      <c r="AP509" s="1">
        <v>508492</v>
      </c>
      <c r="AQ509" s="1" t="s">
        <v>125</v>
      </c>
      <c r="AS509" s="4">
        <v>115.08</v>
      </c>
      <c r="AT509" s="1">
        <v>508492000</v>
      </c>
      <c r="AU509" s="1" t="s">
        <v>125</v>
      </c>
      <c r="AW509" s="4">
        <v>125.08</v>
      </c>
      <c r="AX509" s="1">
        <v>508492000000</v>
      </c>
      <c r="AY509" s="1" t="s">
        <v>125</v>
      </c>
      <c r="BA509" s="4">
        <v>135.08000000000001</v>
      </c>
      <c r="BB509" s="1">
        <v>508492000000000</v>
      </c>
      <c r="BC509" s="1" t="s">
        <v>125</v>
      </c>
      <c r="BE509" s="4">
        <v>145.08000000000001</v>
      </c>
      <c r="BF509" s="1">
        <v>5.08492E+17</v>
      </c>
      <c r="BG509" s="1" t="s">
        <v>125</v>
      </c>
    </row>
    <row r="510" spans="1:59" x14ac:dyDescent="0.55000000000000004">
      <c r="A510" s="20">
        <v>5.09</v>
      </c>
      <c r="B510" s="1">
        <v>509</v>
      </c>
      <c r="C510" s="1" t="s">
        <v>131</v>
      </c>
      <c r="E510" s="4">
        <v>15.09</v>
      </c>
      <c r="F510" s="21">
        <v>31.0309999999998</v>
      </c>
      <c r="G510" s="1" t="s">
        <v>129</v>
      </c>
      <c r="I510" s="20">
        <v>25.09</v>
      </c>
      <c r="J510" s="1">
        <v>31.0309999999998</v>
      </c>
      <c r="K510" s="1" t="s">
        <v>134</v>
      </c>
      <c r="M510" s="20">
        <v>35.090000000000003</v>
      </c>
      <c r="N510" s="1">
        <v>12.707000000000001</v>
      </c>
      <c r="O510" s="1" t="s">
        <v>135</v>
      </c>
      <c r="Q510" s="20">
        <v>45.09</v>
      </c>
      <c r="R510" s="1">
        <v>4.0540000000000003</v>
      </c>
      <c r="S510" s="1" t="s">
        <v>137</v>
      </c>
      <c r="U510" s="20">
        <v>55.09</v>
      </c>
      <c r="V510" s="1">
        <v>18.706999999999798</v>
      </c>
      <c r="W510" s="1" t="s">
        <v>137</v>
      </c>
      <c r="Y510" s="20">
        <v>65.09</v>
      </c>
      <c r="Z510" s="1">
        <v>200.51499999999999</v>
      </c>
      <c r="AA510" s="1" t="s">
        <v>137</v>
      </c>
      <c r="AC510" s="20">
        <v>75.09</v>
      </c>
      <c r="AD510" s="1">
        <v>5.5809999999999498</v>
      </c>
      <c r="AE510" s="1" t="s">
        <v>125</v>
      </c>
      <c r="AG510" s="20">
        <v>85.09</v>
      </c>
      <c r="AH510" s="1">
        <v>55.809999999999903</v>
      </c>
      <c r="AI510" s="1" t="s">
        <v>125</v>
      </c>
      <c r="AK510" s="20">
        <v>95.09</v>
      </c>
      <c r="AL510" s="1">
        <v>558.10000000000298</v>
      </c>
      <c r="AM510" s="1" t="s">
        <v>125</v>
      </c>
      <c r="AO510" s="4">
        <v>105.09</v>
      </c>
      <c r="AP510" s="1">
        <v>509491</v>
      </c>
      <c r="AQ510" s="1" t="s">
        <v>125</v>
      </c>
      <c r="AS510" s="4">
        <v>115.09</v>
      </c>
      <c r="AT510" s="1">
        <v>509491000</v>
      </c>
      <c r="AU510" s="1" t="s">
        <v>125</v>
      </c>
      <c r="AW510" s="4">
        <v>125.09</v>
      </c>
      <c r="AX510" s="1">
        <v>509491000000</v>
      </c>
      <c r="AY510" s="1" t="s">
        <v>125</v>
      </c>
      <c r="BA510" s="4">
        <v>135.09</v>
      </c>
      <c r="BB510" s="1">
        <v>509491000000000</v>
      </c>
      <c r="BC510" s="1" t="s">
        <v>125</v>
      </c>
      <c r="BE510" s="4">
        <v>145.09</v>
      </c>
      <c r="BF510" s="1">
        <v>5.09491E+17</v>
      </c>
      <c r="BG510" s="1" t="s">
        <v>125</v>
      </c>
    </row>
    <row r="511" spans="1:59" x14ac:dyDescent="0.55000000000000004">
      <c r="A511" s="20">
        <v>5.0999999999999996</v>
      </c>
      <c r="B511" s="1">
        <v>510</v>
      </c>
      <c r="C511" s="1" t="s">
        <v>131</v>
      </c>
      <c r="E511" s="4">
        <v>15.1</v>
      </c>
      <c r="F511" s="21">
        <v>31.089999999999801</v>
      </c>
      <c r="G511" s="1" t="s">
        <v>129</v>
      </c>
      <c r="I511" s="20">
        <v>25.1</v>
      </c>
      <c r="J511" s="1">
        <v>31.089999999999801</v>
      </c>
      <c r="K511" s="1" t="s">
        <v>134</v>
      </c>
      <c r="M511" s="20">
        <v>35.1</v>
      </c>
      <c r="N511" s="1">
        <v>12.73</v>
      </c>
      <c r="O511" s="1" t="s">
        <v>135</v>
      </c>
      <c r="Q511" s="20">
        <v>45.1</v>
      </c>
      <c r="R511" s="1">
        <v>4.0599999999999996</v>
      </c>
      <c r="S511" s="1" t="s">
        <v>137</v>
      </c>
      <c r="U511" s="20">
        <v>55.1</v>
      </c>
      <c r="V511" s="1">
        <v>18.729999999999801</v>
      </c>
      <c r="W511" s="1" t="s">
        <v>137</v>
      </c>
      <c r="Y511" s="20">
        <v>65.099999999999994</v>
      </c>
      <c r="Z511" s="1">
        <v>200.85</v>
      </c>
      <c r="AA511" s="1" t="s">
        <v>137</v>
      </c>
      <c r="AC511" s="20">
        <v>75.099999999999994</v>
      </c>
      <c r="AD511" s="1">
        <v>5.5899999999999501</v>
      </c>
      <c r="AE511" s="1" t="s">
        <v>125</v>
      </c>
      <c r="AG511" s="20">
        <v>85.1</v>
      </c>
      <c r="AH511" s="1">
        <v>55.899999999999899</v>
      </c>
      <c r="AI511" s="1" t="s">
        <v>125</v>
      </c>
      <c r="AK511" s="20">
        <v>95.1</v>
      </c>
      <c r="AL511" s="1">
        <v>559.00000000000296</v>
      </c>
      <c r="AM511" s="1" t="s">
        <v>125</v>
      </c>
      <c r="AO511" s="4">
        <v>105.1</v>
      </c>
      <c r="AP511" s="1">
        <v>510490</v>
      </c>
      <c r="AQ511" s="1" t="s">
        <v>125</v>
      </c>
      <c r="AS511" s="4">
        <v>115.1</v>
      </c>
      <c r="AT511" s="1">
        <v>510490000</v>
      </c>
      <c r="AU511" s="1" t="s">
        <v>125</v>
      </c>
      <c r="AW511" s="4">
        <v>125.1</v>
      </c>
      <c r="AX511" s="1">
        <v>510490000000</v>
      </c>
      <c r="AY511" s="1" t="s">
        <v>125</v>
      </c>
      <c r="BA511" s="4">
        <v>135.1</v>
      </c>
      <c r="BB511" s="1">
        <v>510490000000000</v>
      </c>
      <c r="BC511" s="1" t="s">
        <v>125</v>
      </c>
      <c r="BE511" s="4">
        <v>145.1</v>
      </c>
      <c r="BF511" s="1">
        <v>5.1049E+17</v>
      </c>
      <c r="BG511" s="1" t="s">
        <v>125</v>
      </c>
    </row>
    <row r="512" spans="1:59" x14ac:dyDescent="0.55000000000000004">
      <c r="A512" s="20">
        <v>5.1100000000000003</v>
      </c>
      <c r="B512" s="1">
        <v>511</v>
      </c>
      <c r="C512" s="1" t="s">
        <v>131</v>
      </c>
      <c r="E512" s="4">
        <v>15.11</v>
      </c>
      <c r="F512" s="21">
        <v>31.148999999999798</v>
      </c>
      <c r="G512" s="1" t="s">
        <v>129</v>
      </c>
      <c r="I512" s="20">
        <v>25.11</v>
      </c>
      <c r="J512" s="1">
        <v>31.148999999999798</v>
      </c>
      <c r="K512" s="1" t="s">
        <v>134</v>
      </c>
      <c r="M512" s="20">
        <v>35.11</v>
      </c>
      <c r="N512" s="1">
        <v>12.753</v>
      </c>
      <c r="O512" s="1" t="s">
        <v>135</v>
      </c>
      <c r="Q512" s="20">
        <v>45.11</v>
      </c>
      <c r="R512" s="1">
        <v>4.0659999999999998</v>
      </c>
      <c r="S512" s="1" t="s">
        <v>137</v>
      </c>
      <c r="U512" s="20">
        <v>55.11</v>
      </c>
      <c r="V512" s="1">
        <v>18.752999999999801</v>
      </c>
      <c r="W512" s="1" t="s">
        <v>137</v>
      </c>
      <c r="Y512" s="20">
        <v>65.11</v>
      </c>
      <c r="Z512" s="1">
        <v>201.185</v>
      </c>
      <c r="AA512" s="1" t="s">
        <v>137</v>
      </c>
      <c r="AC512" s="20">
        <v>75.11</v>
      </c>
      <c r="AD512" s="1">
        <v>5.5989999999999496</v>
      </c>
      <c r="AE512" s="1" t="s">
        <v>125</v>
      </c>
      <c r="AG512" s="20">
        <v>85.11</v>
      </c>
      <c r="AH512" s="1">
        <v>55.989999999999903</v>
      </c>
      <c r="AI512" s="1" t="s">
        <v>125</v>
      </c>
      <c r="AK512" s="20">
        <v>95.11</v>
      </c>
      <c r="AL512" s="1">
        <v>559.90000000000305</v>
      </c>
      <c r="AM512" s="1" t="s">
        <v>125</v>
      </c>
      <c r="AO512" s="4">
        <v>105.11</v>
      </c>
      <c r="AP512" s="1">
        <v>511489</v>
      </c>
      <c r="AQ512" s="1" t="s">
        <v>125</v>
      </c>
      <c r="AS512" s="4">
        <v>115.11</v>
      </c>
      <c r="AT512" s="1">
        <v>511489000</v>
      </c>
      <c r="AU512" s="1" t="s">
        <v>125</v>
      </c>
      <c r="AW512" s="4">
        <v>125.11</v>
      </c>
      <c r="AX512" s="1">
        <v>511489000000</v>
      </c>
      <c r="AY512" s="1" t="s">
        <v>125</v>
      </c>
      <c r="BA512" s="4">
        <v>135.11000000000001</v>
      </c>
      <c r="BB512" s="1">
        <v>511489000000000</v>
      </c>
      <c r="BC512" s="1" t="s">
        <v>125</v>
      </c>
      <c r="BE512" s="4">
        <v>145.11000000000001</v>
      </c>
      <c r="BF512" s="1">
        <v>5.11489E+17</v>
      </c>
      <c r="BG512" s="1" t="s">
        <v>125</v>
      </c>
    </row>
    <row r="513" spans="1:59" x14ac:dyDescent="0.55000000000000004">
      <c r="A513" s="20">
        <v>5.12</v>
      </c>
      <c r="B513" s="1">
        <v>512</v>
      </c>
      <c r="C513" s="1" t="s">
        <v>131</v>
      </c>
      <c r="E513" s="4">
        <v>15.12</v>
      </c>
      <c r="F513" s="21">
        <v>31.207999999999799</v>
      </c>
      <c r="G513" s="1" t="s">
        <v>129</v>
      </c>
      <c r="I513" s="20">
        <v>25.12</v>
      </c>
      <c r="J513" s="1">
        <v>31.207999999999799</v>
      </c>
      <c r="K513" s="1" t="s">
        <v>134</v>
      </c>
      <c r="M513" s="20">
        <v>35.119999999999997</v>
      </c>
      <c r="N513" s="1">
        <v>12.776</v>
      </c>
      <c r="O513" s="1" t="s">
        <v>135</v>
      </c>
      <c r="Q513" s="20">
        <v>45.12</v>
      </c>
      <c r="R513" s="1">
        <v>4.0720000000000001</v>
      </c>
      <c r="S513" s="1" t="s">
        <v>137</v>
      </c>
      <c r="U513" s="20">
        <v>55.12</v>
      </c>
      <c r="V513" s="1">
        <v>18.775999999999801</v>
      </c>
      <c r="W513" s="1" t="s">
        <v>137</v>
      </c>
      <c r="Y513" s="20">
        <v>65.12</v>
      </c>
      <c r="Z513" s="1">
        <v>201.52</v>
      </c>
      <c r="AA513" s="1" t="s">
        <v>137</v>
      </c>
      <c r="AC513" s="20">
        <v>75.12</v>
      </c>
      <c r="AD513" s="1">
        <v>5.6079999999999499</v>
      </c>
      <c r="AE513" s="1" t="s">
        <v>125</v>
      </c>
      <c r="AG513" s="20">
        <v>85.12</v>
      </c>
      <c r="AH513" s="1">
        <v>56.079999999999899</v>
      </c>
      <c r="AI513" s="1" t="s">
        <v>125</v>
      </c>
      <c r="AK513" s="20">
        <v>95.12</v>
      </c>
      <c r="AL513" s="1">
        <v>560.80000000000302</v>
      </c>
      <c r="AM513" s="1" t="s">
        <v>125</v>
      </c>
      <c r="AO513" s="4">
        <v>105.12</v>
      </c>
      <c r="AP513" s="1">
        <v>512488</v>
      </c>
      <c r="AQ513" s="1" t="s">
        <v>125</v>
      </c>
      <c r="AS513" s="4">
        <v>115.12</v>
      </c>
      <c r="AT513" s="1">
        <v>512488000</v>
      </c>
      <c r="AU513" s="1" t="s">
        <v>125</v>
      </c>
      <c r="AW513" s="4">
        <v>125.12</v>
      </c>
      <c r="AX513" s="1">
        <v>512488000000</v>
      </c>
      <c r="AY513" s="1" t="s">
        <v>125</v>
      </c>
      <c r="BA513" s="4">
        <v>135.12</v>
      </c>
      <c r="BB513" s="1">
        <v>512488000000000</v>
      </c>
      <c r="BC513" s="1" t="s">
        <v>125</v>
      </c>
      <c r="BE513" s="4">
        <v>145.12</v>
      </c>
      <c r="BF513" s="1">
        <v>5.12488E+17</v>
      </c>
      <c r="BG513" s="1" t="s">
        <v>125</v>
      </c>
    </row>
    <row r="514" spans="1:59" x14ac:dyDescent="0.55000000000000004">
      <c r="A514" s="20">
        <v>5.13</v>
      </c>
      <c r="B514" s="1">
        <v>513</v>
      </c>
      <c r="C514" s="1" t="s">
        <v>131</v>
      </c>
      <c r="E514" s="4">
        <v>15.13</v>
      </c>
      <c r="F514" s="21">
        <v>31.266999999999801</v>
      </c>
      <c r="G514" s="1" t="s">
        <v>129</v>
      </c>
      <c r="I514" s="20">
        <v>25.13</v>
      </c>
      <c r="J514" s="1">
        <v>31.266999999999801</v>
      </c>
      <c r="K514" s="1" t="s">
        <v>134</v>
      </c>
      <c r="M514" s="20">
        <v>35.130000000000003</v>
      </c>
      <c r="N514" s="1">
        <v>12.798999999999999</v>
      </c>
      <c r="O514" s="1" t="s">
        <v>135</v>
      </c>
      <c r="Q514" s="20">
        <v>45.13</v>
      </c>
      <c r="R514" s="1">
        <v>4.0780000000000003</v>
      </c>
      <c r="S514" s="1" t="s">
        <v>137</v>
      </c>
      <c r="U514" s="20">
        <v>55.13</v>
      </c>
      <c r="V514" s="1">
        <v>18.798999999999801</v>
      </c>
      <c r="W514" s="1" t="s">
        <v>137</v>
      </c>
      <c r="Y514" s="20">
        <v>65.13</v>
      </c>
      <c r="Z514" s="1">
        <v>201.85499999999999</v>
      </c>
      <c r="AA514" s="1" t="s">
        <v>137</v>
      </c>
      <c r="AC514" s="20">
        <v>75.13</v>
      </c>
      <c r="AD514" s="1">
        <v>5.6169999999999503</v>
      </c>
      <c r="AE514" s="1" t="s">
        <v>125</v>
      </c>
      <c r="AG514" s="20">
        <v>85.13</v>
      </c>
      <c r="AH514" s="1">
        <v>56.169999999999902</v>
      </c>
      <c r="AI514" s="1" t="s">
        <v>125</v>
      </c>
      <c r="AK514" s="20">
        <v>95.13</v>
      </c>
      <c r="AL514" s="1">
        <v>561.700000000003</v>
      </c>
      <c r="AM514" s="1" t="s">
        <v>125</v>
      </c>
      <c r="AO514" s="4">
        <v>105.13</v>
      </c>
      <c r="AP514" s="1">
        <v>513487</v>
      </c>
      <c r="AQ514" s="1" t="s">
        <v>125</v>
      </c>
      <c r="AS514" s="4">
        <v>115.13</v>
      </c>
      <c r="AT514" s="1">
        <v>513487000</v>
      </c>
      <c r="AU514" s="1" t="s">
        <v>125</v>
      </c>
      <c r="AW514" s="4">
        <v>125.13</v>
      </c>
      <c r="AX514" s="1">
        <v>513487000000</v>
      </c>
      <c r="AY514" s="1" t="s">
        <v>125</v>
      </c>
      <c r="BA514" s="4">
        <v>135.13</v>
      </c>
      <c r="BB514" s="1">
        <v>513487000000000</v>
      </c>
      <c r="BC514" s="1" t="s">
        <v>125</v>
      </c>
      <c r="BE514" s="4">
        <v>145.13</v>
      </c>
      <c r="BF514" s="1">
        <v>5.13487E+17</v>
      </c>
      <c r="BG514" s="1" t="s">
        <v>125</v>
      </c>
    </row>
    <row r="515" spans="1:59" x14ac:dyDescent="0.55000000000000004">
      <c r="A515" s="20">
        <v>5.14</v>
      </c>
      <c r="B515" s="1">
        <v>514</v>
      </c>
      <c r="C515" s="1" t="s">
        <v>131</v>
      </c>
      <c r="E515" s="4">
        <v>15.14</v>
      </c>
      <c r="F515" s="21">
        <v>31.325999999999802</v>
      </c>
      <c r="G515" s="1" t="s">
        <v>129</v>
      </c>
      <c r="I515" s="20">
        <v>25.14</v>
      </c>
      <c r="J515" s="1">
        <v>31.325999999999802</v>
      </c>
      <c r="K515" s="1" t="s">
        <v>134</v>
      </c>
      <c r="M515" s="20">
        <v>35.14</v>
      </c>
      <c r="N515" s="1">
        <v>12.821999999999999</v>
      </c>
      <c r="O515" s="1" t="s">
        <v>135</v>
      </c>
      <c r="Q515" s="20">
        <v>45.14</v>
      </c>
      <c r="R515" s="1">
        <v>4.0839999999999996</v>
      </c>
      <c r="S515" s="1" t="s">
        <v>137</v>
      </c>
      <c r="U515" s="20">
        <v>55.14</v>
      </c>
      <c r="V515" s="1">
        <v>18.8219999999998</v>
      </c>
      <c r="W515" s="1" t="s">
        <v>137</v>
      </c>
      <c r="Y515" s="20">
        <v>65.14</v>
      </c>
      <c r="Z515" s="1">
        <v>202.19</v>
      </c>
      <c r="AA515" s="1" t="s">
        <v>137</v>
      </c>
      <c r="AC515" s="20">
        <v>75.14</v>
      </c>
      <c r="AD515" s="1">
        <v>5.6259999999999497</v>
      </c>
      <c r="AE515" s="1" t="s">
        <v>125</v>
      </c>
      <c r="AG515" s="20">
        <v>85.14</v>
      </c>
      <c r="AH515" s="1">
        <v>56.259999999999899</v>
      </c>
      <c r="AI515" s="1" t="s">
        <v>125</v>
      </c>
      <c r="AK515" s="20">
        <v>95.14</v>
      </c>
      <c r="AL515" s="1">
        <v>562.60000000000298</v>
      </c>
      <c r="AM515" s="1" t="s">
        <v>125</v>
      </c>
      <c r="AO515" s="4">
        <v>105.14</v>
      </c>
      <c r="AP515" s="1">
        <v>514486</v>
      </c>
      <c r="AQ515" s="1" t="s">
        <v>125</v>
      </c>
      <c r="AS515" s="4">
        <v>115.14</v>
      </c>
      <c r="AT515" s="1">
        <v>514486000</v>
      </c>
      <c r="AU515" s="1" t="s">
        <v>125</v>
      </c>
      <c r="AW515" s="4">
        <v>125.14</v>
      </c>
      <c r="AX515" s="1">
        <v>514486000000</v>
      </c>
      <c r="AY515" s="1" t="s">
        <v>125</v>
      </c>
      <c r="BA515" s="4">
        <v>135.13999999999999</v>
      </c>
      <c r="BB515" s="1">
        <v>514486000000000</v>
      </c>
      <c r="BC515" s="1" t="s">
        <v>125</v>
      </c>
      <c r="BE515" s="4">
        <v>145.13999999999999</v>
      </c>
      <c r="BF515" s="1">
        <v>5.14486E+17</v>
      </c>
      <c r="BG515" s="1" t="s">
        <v>125</v>
      </c>
    </row>
    <row r="516" spans="1:59" x14ac:dyDescent="0.55000000000000004">
      <c r="A516" s="20">
        <v>5.15</v>
      </c>
      <c r="B516" s="1">
        <v>515</v>
      </c>
      <c r="C516" s="1" t="s">
        <v>131</v>
      </c>
      <c r="E516" s="4">
        <v>15.15</v>
      </c>
      <c r="F516" s="21">
        <v>31.384999999999799</v>
      </c>
      <c r="G516" s="1" t="s">
        <v>129</v>
      </c>
      <c r="I516" s="20">
        <v>25.15</v>
      </c>
      <c r="J516" s="1">
        <v>31.384999999999799</v>
      </c>
      <c r="K516" s="1" t="s">
        <v>134</v>
      </c>
      <c r="M516" s="20">
        <v>35.15</v>
      </c>
      <c r="N516" s="1">
        <v>12.845000000000001</v>
      </c>
      <c r="O516" s="1" t="s">
        <v>135</v>
      </c>
      <c r="Q516" s="20">
        <v>45.15</v>
      </c>
      <c r="R516" s="1">
        <v>4.09</v>
      </c>
      <c r="S516" s="1" t="s">
        <v>137</v>
      </c>
      <c r="U516" s="20">
        <v>55.15</v>
      </c>
      <c r="V516" s="1">
        <v>18.8449999999998</v>
      </c>
      <c r="W516" s="1" t="s">
        <v>137</v>
      </c>
      <c r="Y516" s="20">
        <v>65.150000000000006</v>
      </c>
      <c r="Z516" s="1">
        <v>202.52500000000001</v>
      </c>
      <c r="AA516" s="1" t="s">
        <v>137</v>
      </c>
      <c r="AC516" s="20">
        <v>75.150000000000006</v>
      </c>
      <c r="AD516" s="1">
        <v>5.63499999999995</v>
      </c>
      <c r="AE516" s="1" t="s">
        <v>125</v>
      </c>
      <c r="AG516" s="20">
        <v>85.15</v>
      </c>
      <c r="AH516" s="1">
        <v>56.349999999999902</v>
      </c>
      <c r="AI516" s="1" t="s">
        <v>125</v>
      </c>
      <c r="AK516" s="20">
        <v>95.15</v>
      </c>
      <c r="AL516" s="1">
        <v>563.50000000000296</v>
      </c>
      <c r="AM516" s="1" t="s">
        <v>125</v>
      </c>
      <c r="AO516" s="4">
        <v>105.15</v>
      </c>
      <c r="AP516" s="1">
        <v>515485</v>
      </c>
      <c r="AQ516" s="1" t="s">
        <v>125</v>
      </c>
      <c r="AS516" s="4">
        <v>115.15</v>
      </c>
      <c r="AT516" s="1">
        <v>515485000</v>
      </c>
      <c r="AU516" s="1" t="s">
        <v>125</v>
      </c>
      <c r="AW516" s="4">
        <v>125.15</v>
      </c>
      <c r="AX516" s="1">
        <v>515485000000</v>
      </c>
      <c r="AY516" s="1" t="s">
        <v>125</v>
      </c>
      <c r="BA516" s="4">
        <v>135.15</v>
      </c>
      <c r="BB516" s="1">
        <v>515485000000000</v>
      </c>
      <c r="BC516" s="1" t="s">
        <v>125</v>
      </c>
      <c r="BE516" s="4">
        <v>145.15</v>
      </c>
      <c r="BF516" s="1">
        <v>5.15485E+17</v>
      </c>
      <c r="BG516" s="1" t="s">
        <v>125</v>
      </c>
    </row>
    <row r="517" spans="1:59" x14ac:dyDescent="0.55000000000000004">
      <c r="A517" s="20">
        <v>5.16</v>
      </c>
      <c r="B517" s="1">
        <v>516</v>
      </c>
      <c r="C517" s="1" t="s">
        <v>131</v>
      </c>
      <c r="E517" s="4">
        <v>15.16</v>
      </c>
      <c r="F517" s="21">
        <v>31.4439999999998</v>
      </c>
      <c r="G517" s="1" t="s">
        <v>129</v>
      </c>
      <c r="I517" s="20">
        <v>25.16</v>
      </c>
      <c r="J517" s="1">
        <v>31.4439999999998</v>
      </c>
      <c r="K517" s="1" t="s">
        <v>134</v>
      </c>
      <c r="M517" s="20">
        <v>35.159999999999997</v>
      </c>
      <c r="N517" s="1">
        <v>12.868</v>
      </c>
      <c r="O517" s="1" t="s">
        <v>135</v>
      </c>
      <c r="Q517" s="20">
        <v>45.16</v>
      </c>
      <c r="R517" s="1">
        <v>4.0960000000000001</v>
      </c>
      <c r="S517" s="1" t="s">
        <v>137</v>
      </c>
      <c r="U517" s="20">
        <v>55.16</v>
      </c>
      <c r="V517" s="1">
        <v>18.8679999999998</v>
      </c>
      <c r="W517" s="1" t="s">
        <v>137</v>
      </c>
      <c r="Y517" s="20">
        <v>65.16</v>
      </c>
      <c r="Z517" s="1">
        <v>202.86</v>
      </c>
      <c r="AA517" s="1" t="s">
        <v>137</v>
      </c>
      <c r="AC517" s="20">
        <v>75.16</v>
      </c>
      <c r="AD517" s="1">
        <v>5.6439999999999504</v>
      </c>
      <c r="AE517" s="1" t="s">
        <v>125</v>
      </c>
      <c r="AG517" s="20">
        <v>85.16</v>
      </c>
      <c r="AH517" s="1">
        <v>56.439999999999898</v>
      </c>
      <c r="AI517" s="1" t="s">
        <v>125</v>
      </c>
      <c r="AK517" s="20">
        <v>95.16</v>
      </c>
      <c r="AL517" s="1">
        <v>564.40000000000305</v>
      </c>
      <c r="AM517" s="1" t="s">
        <v>125</v>
      </c>
      <c r="AO517" s="4">
        <v>105.16</v>
      </c>
      <c r="AP517" s="1">
        <v>516484</v>
      </c>
      <c r="AQ517" s="1" t="s">
        <v>125</v>
      </c>
      <c r="AS517" s="4">
        <v>115.16</v>
      </c>
      <c r="AT517" s="1">
        <v>516484000</v>
      </c>
      <c r="AU517" s="1" t="s">
        <v>125</v>
      </c>
      <c r="AW517" s="4">
        <v>125.16</v>
      </c>
      <c r="AX517" s="1">
        <v>516484000000</v>
      </c>
      <c r="AY517" s="1" t="s">
        <v>125</v>
      </c>
      <c r="BA517" s="4">
        <v>135.16</v>
      </c>
      <c r="BB517" s="1">
        <v>516484000000000</v>
      </c>
      <c r="BC517" s="1" t="s">
        <v>125</v>
      </c>
      <c r="BE517" s="4">
        <v>145.16</v>
      </c>
      <c r="BF517" s="1">
        <v>5.16484E+17</v>
      </c>
      <c r="BG517" s="1" t="s">
        <v>125</v>
      </c>
    </row>
    <row r="518" spans="1:59" x14ac:dyDescent="0.55000000000000004">
      <c r="A518" s="20">
        <v>5.17</v>
      </c>
      <c r="B518" s="1">
        <v>517</v>
      </c>
      <c r="C518" s="1" t="s">
        <v>131</v>
      </c>
      <c r="E518" s="4">
        <v>15.17</v>
      </c>
      <c r="F518" s="21">
        <v>31.502999999999801</v>
      </c>
      <c r="G518" s="1" t="s">
        <v>129</v>
      </c>
      <c r="I518" s="20">
        <v>25.17</v>
      </c>
      <c r="J518" s="1">
        <v>31.502999999999801</v>
      </c>
      <c r="K518" s="1" t="s">
        <v>134</v>
      </c>
      <c r="M518" s="20">
        <v>35.17</v>
      </c>
      <c r="N518" s="1">
        <v>12.891</v>
      </c>
      <c r="O518" s="1" t="s">
        <v>135</v>
      </c>
      <c r="Q518" s="20">
        <v>45.17</v>
      </c>
      <c r="R518" s="1">
        <v>4.1020000000000003</v>
      </c>
      <c r="S518" s="1" t="s">
        <v>137</v>
      </c>
      <c r="U518" s="20">
        <v>55.17</v>
      </c>
      <c r="V518" s="1">
        <v>18.890999999999799</v>
      </c>
      <c r="W518" s="1" t="s">
        <v>137</v>
      </c>
      <c r="Y518" s="20">
        <v>65.17</v>
      </c>
      <c r="Z518" s="1">
        <v>203.19499999999999</v>
      </c>
      <c r="AA518" s="1" t="s">
        <v>137</v>
      </c>
      <c r="AC518" s="20">
        <v>75.17</v>
      </c>
      <c r="AD518" s="1">
        <v>5.6529999999999498</v>
      </c>
      <c r="AE518" s="1" t="s">
        <v>125</v>
      </c>
      <c r="AG518" s="20">
        <v>85.17</v>
      </c>
      <c r="AH518" s="1">
        <v>56.529999999999902</v>
      </c>
      <c r="AI518" s="1" t="s">
        <v>125</v>
      </c>
      <c r="AK518" s="20">
        <v>95.17</v>
      </c>
      <c r="AL518" s="1">
        <v>565.30000000000302</v>
      </c>
      <c r="AM518" s="1" t="s">
        <v>125</v>
      </c>
      <c r="AO518" s="4">
        <v>105.17</v>
      </c>
      <c r="AP518" s="1">
        <v>517483</v>
      </c>
      <c r="AQ518" s="1" t="s">
        <v>125</v>
      </c>
      <c r="AS518" s="4">
        <v>115.17</v>
      </c>
      <c r="AT518" s="1">
        <v>517483000</v>
      </c>
      <c r="AU518" s="1" t="s">
        <v>125</v>
      </c>
      <c r="AW518" s="4">
        <v>125.17</v>
      </c>
      <c r="AX518" s="1">
        <v>517483000000</v>
      </c>
      <c r="AY518" s="1" t="s">
        <v>125</v>
      </c>
      <c r="BA518" s="4">
        <v>135.16999999999999</v>
      </c>
      <c r="BB518" s="1">
        <v>517483000000000</v>
      </c>
      <c r="BC518" s="1" t="s">
        <v>125</v>
      </c>
      <c r="BE518" s="4">
        <v>145.16999999999999</v>
      </c>
      <c r="BF518" s="1">
        <v>5.17483E+17</v>
      </c>
      <c r="BG518" s="1" t="s">
        <v>125</v>
      </c>
    </row>
    <row r="519" spans="1:59" x14ac:dyDescent="0.55000000000000004">
      <c r="A519" s="20">
        <v>5.18</v>
      </c>
      <c r="B519" s="1">
        <v>518</v>
      </c>
      <c r="C519" s="1" t="s">
        <v>131</v>
      </c>
      <c r="E519" s="4">
        <v>15.18</v>
      </c>
      <c r="F519" s="21">
        <v>31.561999999999799</v>
      </c>
      <c r="G519" s="1" t="s">
        <v>129</v>
      </c>
      <c r="I519" s="20">
        <v>25.18</v>
      </c>
      <c r="J519" s="1">
        <v>31.561999999999799</v>
      </c>
      <c r="K519" s="1" t="s">
        <v>134</v>
      </c>
      <c r="M519" s="20">
        <v>35.18</v>
      </c>
      <c r="N519" s="1">
        <v>12.914</v>
      </c>
      <c r="O519" s="1" t="s">
        <v>135</v>
      </c>
      <c r="Q519" s="20">
        <v>45.18</v>
      </c>
      <c r="R519" s="1">
        <v>4.1079999999999997</v>
      </c>
      <c r="S519" s="1" t="s">
        <v>137</v>
      </c>
      <c r="U519" s="20">
        <v>55.18</v>
      </c>
      <c r="V519" s="1">
        <v>18.913999999999799</v>
      </c>
      <c r="W519" s="1" t="s">
        <v>137</v>
      </c>
      <c r="Y519" s="20">
        <v>65.180000000000007</v>
      </c>
      <c r="Z519" s="1">
        <v>203.53</v>
      </c>
      <c r="AA519" s="1" t="s">
        <v>137</v>
      </c>
      <c r="AC519" s="20">
        <v>75.180000000000007</v>
      </c>
      <c r="AD519" s="1">
        <v>5.6619999999999502</v>
      </c>
      <c r="AE519" s="1" t="s">
        <v>125</v>
      </c>
      <c r="AG519" s="20">
        <v>85.18</v>
      </c>
      <c r="AH519" s="1">
        <v>56.619999999999898</v>
      </c>
      <c r="AI519" s="1" t="s">
        <v>125</v>
      </c>
      <c r="AK519" s="20">
        <v>95.18</v>
      </c>
      <c r="AL519" s="1">
        <v>566.200000000003</v>
      </c>
      <c r="AM519" s="1" t="s">
        <v>125</v>
      </c>
      <c r="AO519" s="4">
        <v>105.18</v>
      </c>
      <c r="AP519" s="1">
        <v>518482</v>
      </c>
      <c r="AQ519" s="1" t="s">
        <v>125</v>
      </c>
      <c r="AS519" s="4">
        <v>115.18</v>
      </c>
      <c r="AT519" s="1">
        <v>518482000</v>
      </c>
      <c r="AU519" s="1" t="s">
        <v>125</v>
      </c>
      <c r="AW519" s="4">
        <v>125.18</v>
      </c>
      <c r="AX519" s="1">
        <v>518482000000</v>
      </c>
      <c r="AY519" s="1" t="s">
        <v>125</v>
      </c>
      <c r="BA519" s="4">
        <v>135.18</v>
      </c>
      <c r="BB519" s="1">
        <v>518482000000000</v>
      </c>
      <c r="BC519" s="1" t="s">
        <v>125</v>
      </c>
      <c r="BE519" s="4">
        <v>145.18</v>
      </c>
      <c r="BF519" s="1">
        <v>5.18482E+17</v>
      </c>
      <c r="BG519" s="1" t="s">
        <v>125</v>
      </c>
    </row>
    <row r="520" spans="1:59" x14ac:dyDescent="0.55000000000000004">
      <c r="A520" s="20">
        <v>5.19</v>
      </c>
      <c r="B520" s="1">
        <v>519</v>
      </c>
      <c r="C520" s="1" t="s">
        <v>131</v>
      </c>
      <c r="E520" s="4">
        <v>15.19</v>
      </c>
      <c r="F520" s="21">
        <v>31.6209999999998</v>
      </c>
      <c r="G520" s="1" t="s">
        <v>129</v>
      </c>
      <c r="I520" s="20">
        <v>25.19</v>
      </c>
      <c r="J520" s="1">
        <v>31.6209999999998</v>
      </c>
      <c r="K520" s="1" t="s">
        <v>134</v>
      </c>
      <c r="M520" s="20">
        <v>35.19</v>
      </c>
      <c r="N520" s="1">
        <v>12.936999999999999</v>
      </c>
      <c r="O520" s="1" t="s">
        <v>135</v>
      </c>
      <c r="Q520" s="20">
        <v>45.19</v>
      </c>
      <c r="R520" s="1">
        <v>4.1139999999999999</v>
      </c>
      <c r="S520" s="1" t="s">
        <v>137</v>
      </c>
      <c r="U520" s="20">
        <v>55.19</v>
      </c>
      <c r="V520" s="1">
        <v>18.936999999999799</v>
      </c>
      <c r="W520" s="1" t="s">
        <v>137</v>
      </c>
      <c r="Y520" s="20">
        <v>65.19</v>
      </c>
      <c r="Z520" s="1">
        <v>203.86500000000001</v>
      </c>
      <c r="AA520" s="1" t="s">
        <v>137</v>
      </c>
      <c r="AC520" s="20">
        <v>75.19</v>
      </c>
      <c r="AD520" s="1">
        <v>5.6709999999999496</v>
      </c>
      <c r="AE520" s="1" t="s">
        <v>125</v>
      </c>
      <c r="AG520" s="20">
        <v>85.19</v>
      </c>
      <c r="AH520" s="1">
        <v>56.709999999999901</v>
      </c>
      <c r="AI520" s="1" t="s">
        <v>125</v>
      </c>
      <c r="AK520" s="20">
        <v>95.19</v>
      </c>
      <c r="AL520" s="1">
        <v>567.10000000000298</v>
      </c>
      <c r="AM520" s="1" t="s">
        <v>125</v>
      </c>
      <c r="AO520" s="4">
        <v>105.19</v>
      </c>
      <c r="AP520" s="1">
        <v>519481</v>
      </c>
      <c r="AQ520" s="1" t="s">
        <v>125</v>
      </c>
      <c r="AS520" s="4">
        <v>115.19</v>
      </c>
      <c r="AT520" s="1">
        <v>519481000</v>
      </c>
      <c r="AU520" s="1" t="s">
        <v>125</v>
      </c>
      <c r="AW520" s="4">
        <v>125.19</v>
      </c>
      <c r="AX520" s="1">
        <v>519481000000</v>
      </c>
      <c r="AY520" s="1" t="s">
        <v>125</v>
      </c>
      <c r="BA520" s="4">
        <v>135.19</v>
      </c>
      <c r="BB520" s="1">
        <v>519481000000000</v>
      </c>
      <c r="BC520" s="1" t="s">
        <v>125</v>
      </c>
      <c r="BE520" s="4">
        <v>145.19</v>
      </c>
      <c r="BF520" s="1">
        <v>5.19481E+17</v>
      </c>
      <c r="BG520" s="1" t="s">
        <v>125</v>
      </c>
    </row>
    <row r="521" spans="1:59" x14ac:dyDescent="0.55000000000000004">
      <c r="A521" s="20">
        <v>5.2</v>
      </c>
      <c r="B521" s="1">
        <v>520</v>
      </c>
      <c r="C521" s="1" t="s">
        <v>131</v>
      </c>
      <c r="E521" s="4">
        <v>15.2</v>
      </c>
      <c r="F521" s="21">
        <v>31.679999999999801</v>
      </c>
      <c r="G521" s="1" t="s">
        <v>129</v>
      </c>
      <c r="I521" s="20">
        <v>25.2</v>
      </c>
      <c r="J521" s="1">
        <v>31.679999999999801</v>
      </c>
      <c r="K521" s="1" t="s">
        <v>134</v>
      </c>
      <c r="M521" s="20">
        <v>35.200000000000003</v>
      </c>
      <c r="N521" s="1">
        <v>12.96</v>
      </c>
      <c r="O521" s="1" t="s">
        <v>135</v>
      </c>
      <c r="Q521" s="20">
        <v>45.2</v>
      </c>
      <c r="R521" s="1">
        <v>4.12</v>
      </c>
      <c r="S521" s="1" t="s">
        <v>137</v>
      </c>
      <c r="U521" s="20">
        <v>55.2</v>
      </c>
      <c r="V521" s="1">
        <v>18.959999999999798</v>
      </c>
      <c r="W521" s="1" t="s">
        <v>137</v>
      </c>
      <c r="Y521" s="20">
        <v>65.2</v>
      </c>
      <c r="Z521" s="1">
        <v>204.2</v>
      </c>
      <c r="AA521" s="1" t="s">
        <v>137</v>
      </c>
      <c r="AC521" s="20">
        <v>75.2</v>
      </c>
      <c r="AD521" s="1">
        <v>5.67999999999995</v>
      </c>
      <c r="AE521" s="1" t="s">
        <v>125</v>
      </c>
      <c r="AG521" s="20">
        <v>85.2</v>
      </c>
      <c r="AH521" s="1">
        <v>56.799999999999898</v>
      </c>
      <c r="AI521" s="1" t="s">
        <v>125</v>
      </c>
      <c r="AK521" s="20">
        <v>95.2</v>
      </c>
      <c r="AL521" s="1">
        <v>568.00000000000296</v>
      </c>
      <c r="AM521" s="1" t="s">
        <v>125</v>
      </c>
      <c r="AO521" s="4">
        <v>105.2</v>
      </c>
      <c r="AP521" s="1">
        <v>520480</v>
      </c>
      <c r="AQ521" s="1" t="s">
        <v>125</v>
      </c>
      <c r="AS521" s="4">
        <v>115.2</v>
      </c>
      <c r="AT521" s="1">
        <v>520480000</v>
      </c>
      <c r="AU521" s="1" t="s">
        <v>125</v>
      </c>
      <c r="AW521" s="4">
        <v>125.2</v>
      </c>
      <c r="AX521" s="1">
        <v>520480000000</v>
      </c>
      <c r="AY521" s="1" t="s">
        <v>125</v>
      </c>
      <c r="BA521" s="4">
        <v>135.19999999999999</v>
      </c>
      <c r="BB521" s="1">
        <v>520480000000000</v>
      </c>
      <c r="BC521" s="1" t="s">
        <v>125</v>
      </c>
      <c r="BE521" s="4">
        <v>145.19999999999999</v>
      </c>
      <c r="BF521" s="1">
        <v>5.2048E+17</v>
      </c>
      <c r="BG521" s="1" t="s">
        <v>125</v>
      </c>
    </row>
    <row r="522" spans="1:59" x14ac:dyDescent="0.55000000000000004">
      <c r="A522" s="20">
        <v>5.21</v>
      </c>
      <c r="B522" s="1">
        <v>521</v>
      </c>
      <c r="C522" s="1" t="s">
        <v>131</v>
      </c>
      <c r="E522" s="4">
        <v>15.21</v>
      </c>
      <c r="F522" s="21">
        <v>31.738999999999798</v>
      </c>
      <c r="G522" s="1" t="s">
        <v>129</v>
      </c>
      <c r="I522" s="20">
        <v>25.21</v>
      </c>
      <c r="J522" s="1">
        <v>31.738999999999798</v>
      </c>
      <c r="K522" s="1" t="s">
        <v>134</v>
      </c>
      <c r="M522" s="20">
        <v>35.21</v>
      </c>
      <c r="N522" s="1">
        <v>12.983000000000001</v>
      </c>
      <c r="O522" s="1" t="s">
        <v>135</v>
      </c>
      <c r="Q522" s="20">
        <v>45.21</v>
      </c>
      <c r="R522" s="1">
        <v>4.1260000000000003</v>
      </c>
      <c r="S522" s="1" t="s">
        <v>137</v>
      </c>
      <c r="U522" s="20">
        <v>55.21</v>
      </c>
      <c r="V522" s="1">
        <v>18.982999999999802</v>
      </c>
      <c r="W522" s="1" t="s">
        <v>137</v>
      </c>
      <c r="Y522" s="20">
        <v>65.209999999999994</v>
      </c>
      <c r="Z522" s="1">
        <v>204.535</v>
      </c>
      <c r="AA522" s="1" t="s">
        <v>137</v>
      </c>
      <c r="AC522" s="20">
        <v>75.209999999999994</v>
      </c>
      <c r="AD522" s="1">
        <v>5.6889999999999503</v>
      </c>
      <c r="AE522" s="1" t="s">
        <v>125</v>
      </c>
      <c r="AG522" s="20">
        <v>85.21</v>
      </c>
      <c r="AH522" s="1">
        <v>56.889999999999901</v>
      </c>
      <c r="AI522" s="1" t="s">
        <v>125</v>
      </c>
      <c r="AK522" s="20">
        <v>95.21</v>
      </c>
      <c r="AL522" s="1">
        <v>568.90000000000305</v>
      </c>
      <c r="AM522" s="1" t="s">
        <v>125</v>
      </c>
      <c r="AO522" s="4">
        <v>105.21</v>
      </c>
      <c r="AP522" s="1">
        <v>521479</v>
      </c>
      <c r="AQ522" s="1" t="s">
        <v>125</v>
      </c>
      <c r="AS522" s="4">
        <v>115.21</v>
      </c>
      <c r="AT522" s="1">
        <v>521479000</v>
      </c>
      <c r="AU522" s="1" t="s">
        <v>125</v>
      </c>
      <c r="AW522" s="4">
        <v>125.21</v>
      </c>
      <c r="AX522" s="1">
        <v>521479000000</v>
      </c>
      <c r="AY522" s="1" t="s">
        <v>125</v>
      </c>
      <c r="BA522" s="4">
        <v>135.21</v>
      </c>
      <c r="BB522" s="1">
        <v>521479000000000</v>
      </c>
      <c r="BC522" s="1" t="s">
        <v>125</v>
      </c>
      <c r="BE522" s="4">
        <v>145.21</v>
      </c>
      <c r="BF522" s="1">
        <v>5.21479E+17</v>
      </c>
      <c r="BG522" s="1" t="s">
        <v>125</v>
      </c>
    </row>
    <row r="523" spans="1:59" x14ac:dyDescent="0.55000000000000004">
      <c r="A523" s="20">
        <v>5.22</v>
      </c>
      <c r="B523" s="1">
        <v>522</v>
      </c>
      <c r="C523" s="1" t="s">
        <v>131</v>
      </c>
      <c r="E523" s="4">
        <v>15.22</v>
      </c>
      <c r="F523" s="21">
        <v>31.797999999999799</v>
      </c>
      <c r="G523" s="1" t="s">
        <v>129</v>
      </c>
      <c r="I523" s="20">
        <v>25.22</v>
      </c>
      <c r="J523" s="1">
        <v>31.797999999999799</v>
      </c>
      <c r="K523" s="1" t="s">
        <v>134</v>
      </c>
      <c r="M523" s="20">
        <v>35.22</v>
      </c>
      <c r="N523" s="1">
        <v>13.006</v>
      </c>
      <c r="O523" s="1" t="s">
        <v>135</v>
      </c>
      <c r="Q523" s="20">
        <v>45.22</v>
      </c>
      <c r="R523" s="1">
        <v>4.1319999999999997</v>
      </c>
      <c r="S523" s="1" t="s">
        <v>137</v>
      </c>
      <c r="U523" s="20">
        <v>55.22</v>
      </c>
      <c r="V523" s="1">
        <v>19.005999999999801</v>
      </c>
      <c r="W523" s="1" t="s">
        <v>137</v>
      </c>
      <c r="Y523" s="20">
        <v>65.22</v>
      </c>
      <c r="Z523" s="1">
        <v>204.87</v>
      </c>
      <c r="AA523" s="1" t="s">
        <v>137</v>
      </c>
      <c r="AC523" s="20">
        <v>75.22</v>
      </c>
      <c r="AD523" s="1">
        <v>5.6979999999999498</v>
      </c>
      <c r="AE523" s="1" t="s">
        <v>125</v>
      </c>
      <c r="AG523" s="20">
        <v>85.22</v>
      </c>
      <c r="AH523" s="1">
        <v>56.979999999999897</v>
      </c>
      <c r="AI523" s="1" t="s">
        <v>125</v>
      </c>
      <c r="AK523" s="20">
        <v>95.22</v>
      </c>
      <c r="AL523" s="1">
        <v>569.80000000000302</v>
      </c>
      <c r="AM523" s="1" t="s">
        <v>125</v>
      </c>
      <c r="AO523" s="4">
        <v>105.22</v>
      </c>
      <c r="AP523" s="1">
        <v>522478</v>
      </c>
      <c r="AQ523" s="1" t="s">
        <v>125</v>
      </c>
      <c r="AS523" s="4">
        <v>115.22</v>
      </c>
      <c r="AT523" s="1">
        <v>522478000</v>
      </c>
      <c r="AU523" s="1" t="s">
        <v>125</v>
      </c>
      <c r="AW523" s="4">
        <v>125.22</v>
      </c>
      <c r="AX523" s="1">
        <v>522478000000</v>
      </c>
      <c r="AY523" s="1" t="s">
        <v>125</v>
      </c>
      <c r="BA523" s="4">
        <v>135.22</v>
      </c>
      <c r="BB523" s="1">
        <v>522478000000000</v>
      </c>
      <c r="BC523" s="1" t="s">
        <v>125</v>
      </c>
      <c r="BE523" s="4">
        <v>145.22</v>
      </c>
      <c r="BF523" s="1">
        <v>5.22478E+17</v>
      </c>
      <c r="BG523" s="1" t="s">
        <v>125</v>
      </c>
    </row>
    <row r="524" spans="1:59" x14ac:dyDescent="0.55000000000000004">
      <c r="A524" s="20">
        <v>5.23</v>
      </c>
      <c r="B524" s="1">
        <v>523</v>
      </c>
      <c r="C524" s="1" t="s">
        <v>131</v>
      </c>
      <c r="E524" s="4">
        <v>15.23</v>
      </c>
      <c r="F524" s="21">
        <v>31.8569999999998</v>
      </c>
      <c r="G524" s="1" t="s">
        <v>129</v>
      </c>
      <c r="I524" s="20">
        <v>25.23</v>
      </c>
      <c r="J524" s="1">
        <v>31.8569999999998</v>
      </c>
      <c r="K524" s="1" t="s">
        <v>134</v>
      </c>
      <c r="M524" s="20">
        <v>35.229999999999997</v>
      </c>
      <c r="N524" s="1">
        <v>13.029</v>
      </c>
      <c r="O524" s="1" t="s">
        <v>135</v>
      </c>
      <c r="Q524" s="20">
        <v>45.23</v>
      </c>
      <c r="R524" s="1">
        <v>4.1379999999999999</v>
      </c>
      <c r="S524" s="1" t="s">
        <v>137</v>
      </c>
      <c r="U524" s="20">
        <v>55.23</v>
      </c>
      <c r="V524" s="1">
        <v>19.028999999999801</v>
      </c>
      <c r="W524" s="1" t="s">
        <v>137</v>
      </c>
      <c r="Y524" s="20">
        <v>65.23</v>
      </c>
      <c r="Z524" s="1">
        <v>205.20500000000001</v>
      </c>
      <c r="AA524" s="1" t="s">
        <v>137</v>
      </c>
      <c r="AC524" s="20">
        <v>75.23</v>
      </c>
      <c r="AD524" s="1">
        <v>5.7069999999999501</v>
      </c>
      <c r="AE524" s="1" t="s">
        <v>125</v>
      </c>
      <c r="AG524" s="20">
        <v>85.23</v>
      </c>
      <c r="AH524" s="1">
        <v>57.069999999999901</v>
      </c>
      <c r="AI524" s="1" t="s">
        <v>125</v>
      </c>
      <c r="AK524" s="20">
        <v>95.23</v>
      </c>
      <c r="AL524" s="1">
        <v>570.700000000003</v>
      </c>
      <c r="AM524" s="1" t="s">
        <v>125</v>
      </c>
      <c r="AO524" s="4">
        <v>105.23</v>
      </c>
      <c r="AP524" s="1">
        <v>523477</v>
      </c>
      <c r="AQ524" s="1" t="s">
        <v>125</v>
      </c>
      <c r="AS524" s="4">
        <v>115.23</v>
      </c>
      <c r="AT524" s="1">
        <v>523477000</v>
      </c>
      <c r="AU524" s="1" t="s">
        <v>125</v>
      </c>
      <c r="AW524" s="4">
        <v>125.23</v>
      </c>
      <c r="AX524" s="1">
        <v>523477000000</v>
      </c>
      <c r="AY524" s="1" t="s">
        <v>125</v>
      </c>
      <c r="BA524" s="4">
        <v>135.22999999999999</v>
      </c>
      <c r="BB524" s="1">
        <v>523477000000000</v>
      </c>
      <c r="BC524" s="1" t="s">
        <v>125</v>
      </c>
      <c r="BE524" s="4">
        <v>145.22999999999999</v>
      </c>
      <c r="BF524" s="1">
        <v>5.23477E+17</v>
      </c>
      <c r="BG524" s="1" t="s">
        <v>125</v>
      </c>
    </row>
    <row r="525" spans="1:59" x14ac:dyDescent="0.55000000000000004">
      <c r="A525" s="20">
        <v>5.24</v>
      </c>
      <c r="B525" s="1">
        <v>524</v>
      </c>
      <c r="C525" s="1" t="s">
        <v>131</v>
      </c>
      <c r="E525" s="4">
        <v>15.24</v>
      </c>
      <c r="F525" s="21">
        <v>31.915999999999801</v>
      </c>
      <c r="G525" s="1" t="s">
        <v>129</v>
      </c>
      <c r="I525" s="20">
        <v>25.24</v>
      </c>
      <c r="J525" s="1">
        <v>31.915999999999801</v>
      </c>
      <c r="K525" s="1" t="s">
        <v>134</v>
      </c>
      <c r="M525" s="20">
        <v>35.24</v>
      </c>
      <c r="N525" s="1">
        <v>13.052</v>
      </c>
      <c r="O525" s="1" t="s">
        <v>135</v>
      </c>
      <c r="Q525" s="20">
        <v>45.24</v>
      </c>
      <c r="R525" s="1">
        <v>4.1440000000000001</v>
      </c>
      <c r="S525" s="1" t="s">
        <v>137</v>
      </c>
      <c r="U525" s="20">
        <v>55.24</v>
      </c>
      <c r="V525" s="1">
        <v>19.051999999999801</v>
      </c>
      <c r="W525" s="1" t="s">
        <v>137</v>
      </c>
      <c r="Y525" s="20">
        <v>65.239999999999995</v>
      </c>
      <c r="Z525" s="1">
        <v>205.54</v>
      </c>
      <c r="AA525" s="1" t="s">
        <v>137</v>
      </c>
      <c r="AC525" s="20">
        <v>75.239999999999995</v>
      </c>
      <c r="AD525" s="1">
        <v>5.7159999999999496</v>
      </c>
      <c r="AE525" s="1" t="s">
        <v>125</v>
      </c>
      <c r="AG525" s="20">
        <v>85.24</v>
      </c>
      <c r="AH525" s="1">
        <v>57.159999999999897</v>
      </c>
      <c r="AI525" s="1" t="s">
        <v>125</v>
      </c>
      <c r="AK525" s="20">
        <v>95.24</v>
      </c>
      <c r="AL525" s="1">
        <v>571.60000000000298</v>
      </c>
      <c r="AM525" s="1" t="s">
        <v>125</v>
      </c>
      <c r="AO525" s="4">
        <v>105.24</v>
      </c>
      <c r="AP525" s="1">
        <v>524476</v>
      </c>
      <c r="AQ525" s="1" t="s">
        <v>125</v>
      </c>
      <c r="AS525" s="4">
        <v>115.24</v>
      </c>
      <c r="AT525" s="1">
        <v>524476000</v>
      </c>
      <c r="AU525" s="1" t="s">
        <v>125</v>
      </c>
      <c r="AW525" s="4">
        <v>125.24</v>
      </c>
      <c r="AX525" s="1">
        <v>524476000000</v>
      </c>
      <c r="AY525" s="1" t="s">
        <v>125</v>
      </c>
      <c r="BA525" s="4">
        <v>135.24</v>
      </c>
      <c r="BB525" s="1">
        <v>524476000000000</v>
      </c>
      <c r="BC525" s="1" t="s">
        <v>125</v>
      </c>
      <c r="BE525" s="4">
        <v>145.24</v>
      </c>
      <c r="BF525" s="1">
        <v>5.24476E+17</v>
      </c>
      <c r="BG525" s="1" t="s">
        <v>125</v>
      </c>
    </row>
    <row r="526" spans="1:59" x14ac:dyDescent="0.55000000000000004">
      <c r="A526" s="20">
        <v>5.25</v>
      </c>
      <c r="B526" s="1">
        <v>525</v>
      </c>
      <c r="C526" s="1" t="s">
        <v>131</v>
      </c>
      <c r="E526" s="4">
        <v>15.25</v>
      </c>
      <c r="F526" s="21">
        <v>31.974999999999799</v>
      </c>
      <c r="G526" s="1" t="s">
        <v>129</v>
      </c>
      <c r="I526" s="20">
        <v>25.25</v>
      </c>
      <c r="J526" s="1">
        <v>31.974999999999799</v>
      </c>
      <c r="K526" s="1" t="s">
        <v>134</v>
      </c>
      <c r="M526" s="20">
        <v>35.25</v>
      </c>
      <c r="N526" s="1">
        <v>13.074999999999999</v>
      </c>
      <c r="O526" s="1" t="s">
        <v>135</v>
      </c>
      <c r="Q526" s="20">
        <v>45.25</v>
      </c>
      <c r="R526" s="1">
        <v>4.1500000000000004</v>
      </c>
      <c r="S526" s="1" t="s">
        <v>137</v>
      </c>
      <c r="U526" s="20">
        <v>55.25</v>
      </c>
      <c r="V526" s="1">
        <v>19.0749999999998</v>
      </c>
      <c r="W526" s="1" t="s">
        <v>137</v>
      </c>
      <c r="Y526" s="20">
        <v>65.25</v>
      </c>
      <c r="Z526" s="1">
        <v>205.875</v>
      </c>
      <c r="AA526" s="1" t="s">
        <v>137</v>
      </c>
      <c r="AC526" s="20">
        <v>75.25</v>
      </c>
      <c r="AD526" s="1">
        <v>5.7249999999999499</v>
      </c>
      <c r="AE526" s="1" t="s">
        <v>125</v>
      </c>
      <c r="AG526" s="20">
        <v>85.25</v>
      </c>
      <c r="AH526" s="1">
        <v>57.249999999999901</v>
      </c>
      <c r="AI526" s="1" t="s">
        <v>125</v>
      </c>
      <c r="AK526" s="20">
        <v>95.25</v>
      </c>
      <c r="AL526" s="1">
        <v>572.50000000000296</v>
      </c>
      <c r="AM526" s="1" t="s">
        <v>125</v>
      </c>
      <c r="AO526" s="4">
        <v>105.25</v>
      </c>
      <c r="AP526" s="1">
        <v>525475</v>
      </c>
      <c r="AQ526" s="1" t="s">
        <v>125</v>
      </c>
      <c r="AS526" s="4">
        <v>115.25</v>
      </c>
      <c r="AT526" s="1">
        <v>525475000</v>
      </c>
      <c r="AU526" s="1" t="s">
        <v>125</v>
      </c>
      <c r="AW526" s="4">
        <v>125.25</v>
      </c>
      <c r="AX526" s="1">
        <v>525475000000</v>
      </c>
      <c r="AY526" s="1" t="s">
        <v>125</v>
      </c>
      <c r="BA526" s="4">
        <v>135.25</v>
      </c>
      <c r="BB526" s="1">
        <v>525475000000000</v>
      </c>
      <c r="BC526" s="1" t="s">
        <v>125</v>
      </c>
      <c r="BE526" s="4">
        <v>145.25</v>
      </c>
      <c r="BF526" s="1">
        <v>5.25475E+17</v>
      </c>
      <c r="BG526" s="1" t="s">
        <v>125</v>
      </c>
    </row>
    <row r="527" spans="1:59" x14ac:dyDescent="0.55000000000000004">
      <c r="A527" s="20">
        <v>5.26</v>
      </c>
      <c r="B527" s="1">
        <v>526</v>
      </c>
      <c r="C527" s="1" t="s">
        <v>131</v>
      </c>
      <c r="E527" s="4">
        <v>15.26</v>
      </c>
      <c r="F527" s="21">
        <v>32.0339999999998</v>
      </c>
      <c r="G527" s="1" t="s">
        <v>129</v>
      </c>
      <c r="I527" s="20">
        <v>25.26</v>
      </c>
      <c r="J527" s="1">
        <v>32.0339999999998</v>
      </c>
      <c r="K527" s="1" t="s">
        <v>134</v>
      </c>
      <c r="M527" s="20">
        <v>35.26</v>
      </c>
      <c r="N527" s="1">
        <v>13.098000000000001</v>
      </c>
      <c r="O527" s="1" t="s">
        <v>135</v>
      </c>
      <c r="Q527" s="20">
        <v>45.26</v>
      </c>
      <c r="R527" s="1">
        <v>4.1559999999999997</v>
      </c>
      <c r="S527" s="1" t="s">
        <v>137</v>
      </c>
      <c r="U527" s="20">
        <v>55.26</v>
      </c>
      <c r="V527" s="1">
        <v>19.0979999999998</v>
      </c>
      <c r="W527" s="1" t="s">
        <v>137</v>
      </c>
      <c r="Y527" s="20">
        <v>65.260000000000005</v>
      </c>
      <c r="Z527" s="1">
        <v>206.21</v>
      </c>
      <c r="AA527" s="1" t="s">
        <v>137</v>
      </c>
      <c r="AC527" s="20">
        <v>75.260000000000005</v>
      </c>
      <c r="AD527" s="1">
        <v>5.7339999999999502</v>
      </c>
      <c r="AE527" s="1" t="s">
        <v>125</v>
      </c>
      <c r="AG527" s="20">
        <v>85.26</v>
      </c>
      <c r="AH527" s="1">
        <v>57.339999999999897</v>
      </c>
      <c r="AI527" s="1" t="s">
        <v>125</v>
      </c>
      <c r="AK527" s="20">
        <v>95.26</v>
      </c>
      <c r="AL527" s="1">
        <v>573.40000000000305</v>
      </c>
      <c r="AM527" s="1" t="s">
        <v>125</v>
      </c>
      <c r="AO527" s="4">
        <v>105.26</v>
      </c>
      <c r="AP527" s="1">
        <v>526474</v>
      </c>
      <c r="AQ527" s="1" t="s">
        <v>125</v>
      </c>
      <c r="AS527" s="4">
        <v>115.26</v>
      </c>
      <c r="AT527" s="1">
        <v>526474000</v>
      </c>
      <c r="AU527" s="1" t="s">
        <v>125</v>
      </c>
      <c r="AW527" s="4">
        <v>125.26</v>
      </c>
      <c r="AX527" s="1">
        <v>526474000000</v>
      </c>
      <c r="AY527" s="1" t="s">
        <v>125</v>
      </c>
      <c r="BA527" s="4">
        <v>135.26</v>
      </c>
      <c r="BB527" s="1">
        <v>526474000000000</v>
      </c>
      <c r="BC527" s="1" t="s">
        <v>125</v>
      </c>
      <c r="BE527" s="4">
        <v>145.26</v>
      </c>
      <c r="BF527" s="1">
        <v>5.26474E+17</v>
      </c>
      <c r="BG527" s="1" t="s">
        <v>125</v>
      </c>
    </row>
    <row r="528" spans="1:59" x14ac:dyDescent="0.55000000000000004">
      <c r="A528" s="20">
        <v>5.27</v>
      </c>
      <c r="B528" s="1">
        <v>527</v>
      </c>
      <c r="C528" s="1" t="s">
        <v>131</v>
      </c>
      <c r="E528" s="4">
        <v>15.27</v>
      </c>
      <c r="F528" s="21">
        <v>32.092999999999797</v>
      </c>
      <c r="G528" s="1" t="s">
        <v>129</v>
      </c>
      <c r="I528" s="20">
        <v>25.27</v>
      </c>
      <c r="J528" s="1">
        <v>32.092999999999797</v>
      </c>
      <c r="K528" s="1" t="s">
        <v>134</v>
      </c>
      <c r="M528" s="20">
        <v>35.270000000000003</v>
      </c>
      <c r="N528" s="1">
        <v>13.121</v>
      </c>
      <c r="O528" s="1" t="s">
        <v>135</v>
      </c>
      <c r="Q528" s="20">
        <v>45.27</v>
      </c>
      <c r="R528" s="1">
        <v>4.1619999999999999</v>
      </c>
      <c r="S528" s="1" t="s">
        <v>137</v>
      </c>
      <c r="U528" s="20">
        <v>55.27</v>
      </c>
      <c r="V528" s="1">
        <v>19.1209999999998</v>
      </c>
      <c r="W528" s="1" t="s">
        <v>137</v>
      </c>
      <c r="Y528" s="20">
        <v>65.27</v>
      </c>
      <c r="Z528" s="1">
        <v>206.54499999999999</v>
      </c>
      <c r="AA528" s="1" t="s">
        <v>137</v>
      </c>
      <c r="AC528" s="20">
        <v>75.27</v>
      </c>
      <c r="AD528" s="1">
        <v>5.7429999999999497</v>
      </c>
      <c r="AE528" s="1" t="s">
        <v>125</v>
      </c>
      <c r="AG528" s="20">
        <v>85.27</v>
      </c>
      <c r="AH528" s="1">
        <v>57.4299999999999</v>
      </c>
      <c r="AI528" s="1" t="s">
        <v>125</v>
      </c>
      <c r="AK528" s="20">
        <v>95.27</v>
      </c>
      <c r="AL528" s="1">
        <v>574.30000000000302</v>
      </c>
      <c r="AM528" s="1" t="s">
        <v>125</v>
      </c>
      <c r="AO528" s="4">
        <v>105.27</v>
      </c>
      <c r="AP528" s="1">
        <v>527473</v>
      </c>
      <c r="AQ528" s="1" t="s">
        <v>125</v>
      </c>
      <c r="AS528" s="4">
        <v>115.27</v>
      </c>
      <c r="AT528" s="1">
        <v>527473000</v>
      </c>
      <c r="AU528" s="1" t="s">
        <v>125</v>
      </c>
      <c r="AW528" s="4">
        <v>125.27</v>
      </c>
      <c r="AX528" s="1">
        <v>527473000000</v>
      </c>
      <c r="AY528" s="1" t="s">
        <v>125</v>
      </c>
      <c r="BA528" s="4">
        <v>135.27000000000001</v>
      </c>
      <c r="BB528" s="1">
        <v>527473000000000</v>
      </c>
      <c r="BC528" s="1" t="s">
        <v>125</v>
      </c>
      <c r="BE528" s="4">
        <v>145.27000000000001</v>
      </c>
      <c r="BF528" s="1">
        <v>5.27473E+17</v>
      </c>
      <c r="BG528" s="1" t="s">
        <v>125</v>
      </c>
    </row>
    <row r="529" spans="1:59" x14ac:dyDescent="0.55000000000000004">
      <c r="A529" s="20">
        <v>5.28</v>
      </c>
      <c r="B529" s="1">
        <v>528</v>
      </c>
      <c r="C529" s="1" t="s">
        <v>131</v>
      </c>
      <c r="E529" s="4">
        <v>15.28</v>
      </c>
      <c r="F529" s="21">
        <v>32.151999999999802</v>
      </c>
      <c r="G529" s="1" t="s">
        <v>129</v>
      </c>
      <c r="I529" s="20">
        <v>25.28</v>
      </c>
      <c r="J529" s="1">
        <v>32.151999999999802</v>
      </c>
      <c r="K529" s="1" t="s">
        <v>134</v>
      </c>
      <c r="M529" s="20">
        <v>35.28</v>
      </c>
      <c r="N529" s="1">
        <v>13.144</v>
      </c>
      <c r="O529" s="1" t="s">
        <v>135</v>
      </c>
      <c r="Q529" s="20">
        <v>45.28</v>
      </c>
      <c r="R529" s="1">
        <v>4.1680000000000001</v>
      </c>
      <c r="S529" s="1" t="s">
        <v>137</v>
      </c>
      <c r="U529" s="20">
        <v>55.28</v>
      </c>
      <c r="V529" s="1">
        <v>19.143999999999799</v>
      </c>
      <c r="W529" s="1" t="s">
        <v>137</v>
      </c>
      <c r="Y529" s="20">
        <v>65.28</v>
      </c>
      <c r="Z529" s="1">
        <v>206.88</v>
      </c>
      <c r="AA529" s="1" t="s">
        <v>137</v>
      </c>
      <c r="AC529" s="20">
        <v>75.28</v>
      </c>
      <c r="AD529" s="1">
        <v>5.75199999999995</v>
      </c>
      <c r="AE529" s="1" t="s">
        <v>125</v>
      </c>
      <c r="AG529" s="20">
        <v>85.28</v>
      </c>
      <c r="AH529" s="1">
        <v>57.519999999999897</v>
      </c>
      <c r="AI529" s="1" t="s">
        <v>125</v>
      </c>
      <c r="AK529" s="20">
        <v>95.28</v>
      </c>
      <c r="AL529" s="1">
        <v>575.200000000003</v>
      </c>
      <c r="AM529" s="1" t="s">
        <v>125</v>
      </c>
      <c r="AO529" s="4">
        <v>105.28</v>
      </c>
      <c r="AP529" s="1">
        <v>528472</v>
      </c>
      <c r="AQ529" s="1" t="s">
        <v>125</v>
      </c>
      <c r="AS529" s="4">
        <v>115.28</v>
      </c>
      <c r="AT529" s="1">
        <v>528472000</v>
      </c>
      <c r="AU529" s="1" t="s">
        <v>125</v>
      </c>
      <c r="AW529" s="4">
        <v>125.28</v>
      </c>
      <c r="AX529" s="1">
        <v>528472000000</v>
      </c>
      <c r="AY529" s="1" t="s">
        <v>125</v>
      </c>
      <c r="BA529" s="4">
        <v>135.28</v>
      </c>
      <c r="BB529" s="1">
        <v>528472000000000</v>
      </c>
      <c r="BC529" s="1" t="s">
        <v>125</v>
      </c>
      <c r="BE529" s="4">
        <v>145.28</v>
      </c>
      <c r="BF529" s="1">
        <v>5.28472E+17</v>
      </c>
      <c r="BG529" s="1" t="s">
        <v>125</v>
      </c>
    </row>
    <row r="530" spans="1:59" x14ac:dyDescent="0.55000000000000004">
      <c r="A530" s="20">
        <v>5.29</v>
      </c>
      <c r="B530" s="1">
        <v>529</v>
      </c>
      <c r="C530" s="1" t="s">
        <v>131</v>
      </c>
      <c r="E530" s="4">
        <v>15.29</v>
      </c>
      <c r="F530" s="21">
        <v>32.2109999999998</v>
      </c>
      <c r="G530" s="1" t="s">
        <v>129</v>
      </c>
      <c r="I530" s="20">
        <v>25.29</v>
      </c>
      <c r="J530" s="1">
        <v>32.2109999999998</v>
      </c>
      <c r="K530" s="1" t="s">
        <v>134</v>
      </c>
      <c r="M530" s="20">
        <v>35.29</v>
      </c>
      <c r="N530" s="1">
        <v>13.167</v>
      </c>
      <c r="O530" s="1" t="s">
        <v>135</v>
      </c>
      <c r="Q530" s="20">
        <v>45.29</v>
      </c>
      <c r="R530" s="1">
        <v>4.1740000000000004</v>
      </c>
      <c r="S530" s="1" t="s">
        <v>137</v>
      </c>
      <c r="U530" s="20">
        <v>55.29</v>
      </c>
      <c r="V530" s="1">
        <v>19.166999999999799</v>
      </c>
      <c r="W530" s="1" t="s">
        <v>137</v>
      </c>
      <c r="Y530" s="20">
        <v>65.290000000000006</v>
      </c>
      <c r="Z530" s="1">
        <v>207.215</v>
      </c>
      <c r="AA530" s="1" t="s">
        <v>137</v>
      </c>
      <c r="AC530" s="20">
        <v>75.290000000000006</v>
      </c>
      <c r="AD530" s="1">
        <v>5.7609999999999504</v>
      </c>
      <c r="AE530" s="1" t="s">
        <v>125</v>
      </c>
      <c r="AG530" s="20">
        <v>85.29</v>
      </c>
      <c r="AH530" s="1">
        <v>57.6099999999999</v>
      </c>
      <c r="AI530" s="1" t="s">
        <v>125</v>
      </c>
      <c r="AK530" s="20">
        <v>95.29</v>
      </c>
      <c r="AL530" s="1">
        <v>576.10000000000298</v>
      </c>
      <c r="AM530" s="1" t="s">
        <v>125</v>
      </c>
      <c r="AO530" s="4">
        <v>105.29</v>
      </c>
      <c r="AP530" s="1">
        <v>529471</v>
      </c>
      <c r="AQ530" s="1" t="s">
        <v>125</v>
      </c>
      <c r="AS530" s="4">
        <v>115.29</v>
      </c>
      <c r="AT530" s="1">
        <v>529471000</v>
      </c>
      <c r="AU530" s="1" t="s">
        <v>125</v>
      </c>
      <c r="AW530" s="4">
        <v>125.29</v>
      </c>
      <c r="AX530" s="1">
        <v>529471000000</v>
      </c>
      <c r="AY530" s="1" t="s">
        <v>125</v>
      </c>
      <c r="BA530" s="4">
        <v>135.29</v>
      </c>
      <c r="BB530" s="1">
        <v>529471000000000</v>
      </c>
      <c r="BC530" s="1" t="s">
        <v>125</v>
      </c>
      <c r="BE530" s="4">
        <v>145.29</v>
      </c>
      <c r="BF530" s="1">
        <v>5.29471E+17</v>
      </c>
      <c r="BG530" s="1" t="s">
        <v>125</v>
      </c>
    </row>
    <row r="531" spans="1:59" x14ac:dyDescent="0.55000000000000004">
      <c r="A531" s="20">
        <v>5.3</v>
      </c>
      <c r="B531" s="1">
        <v>530</v>
      </c>
      <c r="C531" s="1" t="s">
        <v>131</v>
      </c>
      <c r="E531" s="4">
        <v>15.3</v>
      </c>
      <c r="F531" s="21">
        <v>32.269999999999797</v>
      </c>
      <c r="G531" s="1" t="s">
        <v>129</v>
      </c>
      <c r="I531" s="20">
        <v>25.3</v>
      </c>
      <c r="J531" s="1">
        <v>32.269999999999797</v>
      </c>
      <c r="K531" s="1" t="s">
        <v>134</v>
      </c>
      <c r="M531" s="20">
        <v>35.299999999999997</v>
      </c>
      <c r="N531" s="1">
        <v>13.19</v>
      </c>
      <c r="O531" s="1" t="s">
        <v>135</v>
      </c>
      <c r="Q531" s="20">
        <v>45.3</v>
      </c>
      <c r="R531" s="1">
        <v>4.18</v>
      </c>
      <c r="S531" s="1" t="s">
        <v>137</v>
      </c>
      <c r="U531" s="20">
        <v>55.3</v>
      </c>
      <c r="V531" s="1">
        <v>19.189999999999799</v>
      </c>
      <c r="W531" s="1" t="s">
        <v>137</v>
      </c>
      <c r="Y531" s="20">
        <v>65.3</v>
      </c>
      <c r="Z531" s="1">
        <v>207.55</v>
      </c>
      <c r="AA531" s="1" t="s">
        <v>137</v>
      </c>
      <c r="AC531" s="20">
        <v>75.3</v>
      </c>
      <c r="AD531" s="1">
        <v>5.7699999999999498</v>
      </c>
      <c r="AE531" s="1" t="s">
        <v>125</v>
      </c>
      <c r="AG531" s="20">
        <v>85.3</v>
      </c>
      <c r="AH531" s="1">
        <v>57.699999999999903</v>
      </c>
      <c r="AI531" s="1" t="s">
        <v>125</v>
      </c>
      <c r="AK531" s="20">
        <v>95.3</v>
      </c>
      <c r="AL531" s="1">
        <v>577.00000000000296</v>
      </c>
      <c r="AM531" s="1" t="s">
        <v>125</v>
      </c>
      <c r="AO531" s="4">
        <v>105.3</v>
      </c>
      <c r="AP531" s="1">
        <v>530470</v>
      </c>
      <c r="AQ531" s="1" t="s">
        <v>125</v>
      </c>
      <c r="AS531" s="4">
        <v>115.3</v>
      </c>
      <c r="AT531" s="1">
        <v>530470000</v>
      </c>
      <c r="AU531" s="1" t="s">
        <v>125</v>
      </c>
      <c r="AW531" s="4">
        <v>125.3</v>
      </c>
      <c r="AX531" s="1">
        <v>530470000000</v>
      </c>
      <c r="AY531" s="1" t="s">
        <v>125</v>
      </c>
      <c r="BA531" s="4">
        <v>135.30000000000001</v>
      </c>
      <c r="BB531" s="1">
        <v>530470000000000</v>
      </c>
      <c r="BC531" s="1" t="s">
        <v>125</v>
      </c>
      <c r="BE531" s="4">
        <v>145.30000000000001</v>
      </c>
      <c r="BF531" s="1">
        <v>5.3047E+17</v>
      </c>
      <c r="BG531" s="1" t="s">
        <v>125</v>
      </c>
    </row>
    <row r="532" spans="1:59" x14ac:dyDescent="0.55000000000000004">
      <c r="A532" s="20">
        <v>5.31</v>
      </c>
      <c r="B532" s="1">
        <v>531</v>
      </c>
      <c r="C532" s="1" t="s">
        <v>131</v>
      </c>
      <c r="E532" s="4">
        <v>15.31</v>
      </c>
      <c r="F532" s="21">
        <v>32.328999999999802</v>
      </c>
      <c r="G532" s="1" t="s">
        <v>129</v>
      </c>
      <c r="I532" s="20">
        <v>25.31</v>
      </c>
      <c r="J532" s="1">
        <v>32.328999999999802</v>
      </c>
      <c r="K532" s="1" t="s">
        <v>134</v>
      </c>
      <c r="M532" s="20">
        <v>35.31</v>
      </c>
      <c r="N532" s="1">
        <v>13.212999999999999</v>
      </c>
      <c r="O532" s="1" t="s">
        <v>135</v>
      </c>
      <c r="Q532" s="20">
        <v>45.31</v>
      </c>
      <c r="R532" s="1">
        <v>4.1859999999999999</v>
      </c>
      <c r="S532" s="1" t="s">
        <v>137</v>
      </c>
      <c r="U532" s="20">
        <v>55.31</v>
      </c>
      <c r="V532" s="1">
        <v>19.212999999999798</v>
      </c>
      <c r="W532" s="1" t="s">
        <v>137</v>
      </c>
      <c r="Y532" s="20">
        <v>65.31</v>
      </c>
      <c r="Z532" s="1">
        <v>207.88499999999999</v>
      </c>
      <c r="AA532" s="1" t="s">
        <v>137</v>
      </c>
      <c r="AC532" s="20">
        <v>75.31</v>
      </c>
      <c r="AD532" s="1">
        <v>5.7789999999999404</v>
      </c>
      <c r="AE532" s="1" t="s">
        <v>125</v>
      </c>
      <c r="AG532" s="20">
        <v>85.31</v>
      </c>
      <c r="AH532" s="1">
        <v>57.7899999999999</v>
      </c>
      <c r="AI532" s="1" t="s">
        <v>125</v>
      </c>
      <c r="AK532" s="20">
        <v>95.31</v>
      </c>
      <c r="AL532" s="1">
        <v>577.90000000000305</v>
      </c>
      <c r="AM532" s="1" t="s">
        <v>125</v>
      </c>
      <c r="AO532" s="4">
        <v>105.31</v>
      </c>
      <c r="AP532" s="1">
        <v>531469</v>
      </c>
      <c r="AQ532" s="1" t="s">
        <v>125</v>
      </c>
      <c r="AS532" s="4">
        <v>115.31</v>
      </c>
      <c r="AT532" s="1">
        <v>531469000</v>
      </c>
      <c r="AU532" s="1" t="s">
        <v>125</v>
      </c>
      <c r="AW532" s="4">
        <v>125.31</v>
      </c>
      <c r="AX532" s="1">
        <v>531469000000</v>
      </c>
      <c r="AY532" s="1" t="s">
        <v>125</v>
      </c>
      <c r="BA532" s="4">
        <v>135.31</v>
      </c>
      <c r="BB532" s="1">
        <v>531469000000000</v>
      </c>
      <c r="BC532" s="1" t="s">
        <v>125</v>
      </c>
      <c r="BE532" s="4">
        <v>145.31</v>
      </c>
      <c r="BF532" s="1">
        <v>5.31469E+17</v>
      </c>
      <c r="BG532" s="1" t="s">
        <v>125</v>
      </c>
    </row>
    <row r="533" spans="1:59" x14ac:dyDescent="0.55000000000000004">
      <c r="A533" s="20">
        <v>5.32</v>
      </c>
      <c r="B533" s="1">
        <v>532</v>
      </c>
      <c r="C533" s="1" t="s">
        <v>131</v>
      </c>
      <c r="E533" s="4">
        <v>15.32</v>
      </c>
      <c r="F533" s="21">
        <v>32.387999999999799</v>
      </c>
      <c r="G533" s="1" t="s">
        <v>129</v>
      </c>
      <c r="I533" s="20">
        <v>25.32</v>
      </c>
      <c r="J533" s="1">
        <v>32.387999999999799</v>
      </c>
      <c r="K533" s="1" t="s">
        <v>134</v>
      </c>
      <c r="M533" s="20">
        <v>35.32</v>
      </c>
      <c r="N533" s="1">
        <v>13.236000000000001</v>
      </c>
      <c r="O533" s="1" t="s">
        <v>135</v>
      </c>
      <c r="Q533" s="20">
        <v>45.32</v>
      </c>
      <c r="R533" s="1">
        <v>4.1920000000000002</v>
      </c>
      <c r="S533" s="1" t="s">
        <v>137</v>
      </c>
      <c r="U533" s="20">
        <v>55.32</v>
      </c>
      <c r="V533" s="1">
        <v>19.235999999999802</v>
      </c>
      <c r="W533" s="1" t="s">
        <v>137</v>
      </c>
      <c r="Y533" s="20">
        <v>65.319999999999993</v>
      </c>
      <c r="Z533" s="1">
        <v>208.22</v>
      </c>
      <c r="AA533" s="1" t="s">
        <v>137</v>
      </c>
      <c r="AC533" s="20">
        <v>75.319999999999993</v>
      </c>
      <c r="AD533" s="1">
        <v>5.7879999999999496</v>
      </c>
      <c r="AE533" s="1" t="s">
        <v>125</v>
      </c>
      <c r="AG533" s="20">
        <v>85.32</v>
      </c>
      <c r="AH533" s="1">
        <v>57.879999999999903</v>
      </c>
      <c r="AI533" s="1" t="s">
        <v>125</v>
      </c>
      <c r="AK533" s="20">
        <v>95.32</v>
      </c>
      <c r="AL533" s="1">
        <v>578.80000000000302</v>
      </c>
      <c r="AM533" s="1" t="s">
        <v>125</v>
      </c>
      <c r="AO533" s="4">
        <v>105.32</v>
      </c>
      <c r="AP533" s="1">
        <v>532468</v>
      </c>
      <c r="AQ533" s="1" t="s">
        <v>125</v>
      </c>
      <c r="AS533" s="4">
        <v>115.32</v>
      </c>
      <c r="AT533" s="1">
        <v>532468000</v>
      </c>
      <c r="AU533" s="1" t="s">
        <v>125</v>
      </c>
      <c r="AW533" s="4">
        <v>125.32</v>
      </c>
      <c r="AX533" s="1">
        <v>532468000000</v>
      </c>
      <c r="AY533" s="1" t="s">
        <v>125</v>
      </c>
      <c r="BA533" s="4">
        <v>135.32</v>
      </c>
      <c r="BB533" s="1">
        <v>532468000000000</v>
      </c>
      <c r="BC533" s="1" t="s">
        <v>125</v>
      </c>
      <c r="BE533" s="4">
        <v>145.32</v>
      </c>
      <c r="BF533" s="1">
        <v>5.32468E+17</v>
      </c>
      <c r="BG533" s="1" t="s">
        <v>125</v>
      </c>
    </row>
    <row r="534" spans="1:59" x14ac:dyDescent="0.55000000000000004">
      <c r="A534" s="20">
        <v>5.33</v>
      </c>
      <c r="B534" s="1">
        <v>533</v>
      </c>
      <c r="C534" s="1" t="s">
        <v>131</v>
      </c>
      <c r="E534" s="4">
        <v>15.33</v>
      </c>
      <c r="F534" s="21">
        <v>32.446999999999797</v>
      </c>
      <c r="G534" s="1" t="s">
        <v>129</v>
      </c>
      <c r="I534" s="20">
        <v>25.33</v>
      </c>
      <c r="J534" s="1">
        <v>32.446999999999797</v>
      </c>
      <c r="K534" s="1" t="s">
        <v>134</v>
      </c>
      <c r="M534" s="20">
        <v>35.33</v>
      </c>
      <c r="N534" s="1">
        <v>13.259</v>
      </c>
      <c r="O534" s="1" t="s">
        <v>135</v>
      </c>
      <c r="Q534" s="20">
        <v>45.33</v>
      </c>
      <c r="R534" s="1">
        <v>4.1980000000000004</v>
      </c>
      <c r="S534" s="1" t="s">
        <v>137</v>
      </c>
      <c r="U534" s="20">
        <v>55.33</v>
      </c>
      <c r="V534" s="1">
        <v>19.258999999999801</v>
      </c>
      <c r="W534" s="1" t="s">
        <v>137</v>
      </c>
      <c r="Y534" s="20">
        <v>65.33</v>
      </c>
      <c r="Z534" s="1">
        <v>208.55500000000001</v>
      </c>
      <c r="AA534" s="1" t="s">
        <v>137</v>
      </c>
      <c r="AC534" s="20">
        <v>75.33</v>
      </c>
      <c r="AD534" s="1">
        <v>5.79699999999995</v>
      </c>
      <c r="AE534" s="1" t="s">
        <v>125</v>
      </c>
      <c r="AG534" s="20">
        <v>85.33</v>
      </c>
      <c r="AH534" s="1">
        <v>57.969999999999899</v>
      </c>
      <c r="AI534" s="1" t="s">
        <v>125</v>
      </c>
      <c r="AK534" s="20">
        <v>95.33</v>
      </c>
      <c r="AL534" s="1">
        <v>579.700000000003</v>
      </c>
      <c r="AM534" s="1" t="s">
        <v>125</v>
      </c>
      <c r="AO534" s="4">
        <v>105.33</v>
      </c>
      <c r="AP534" s="1">
        <v>533467</v>
      </c>
      <c r="AQ534" s="1" t="s">
        <v>125</v>
      </c>
      <c r="AS534" s="4">
        <v>115.33</v>
      </c>
      <c r="AT534" s="1">
        <v>533467000</v>
      </c>
      <c r="AU534" s="1" t="s">
        <v>125</v>
      </c>
      <c r="AW534" s="4">
        <v>125.33</v>
      </c>
      <c r="AX534" s="1">
        <v>533467000000</v>
      </c>
      <c r="AY534" s="1" t="s">
        <v>125</v>
      </c>
      <c r="BA534" s="4">
        <v>135.33000000000001</v>
      </c>
      <c r="BB534" s="1">
        <v>533467000000000</v>
      </c>
      <c r="BC534" s="1" t="s">
        <v>125</v>
      </c>
      <c r="BE534" s="4">
        <v>145.33000000000001</v>
      </c>
      <c r="BF534" s="1">
        <v>5.33467E+17</v>
      </c>
      <c r="BG534" s="1" t="s">
        <v>125</v>
      </c>
    </row>
    <row r="535" spans="1:59" x14ac:dyDescent="0.55000000000000004">
      <c r="A535" s="20">
        <v>5.34</v>
      </c>
      <c r="B535" s="1">
        <v>534</v>
      </c>
      <c r="C535" s="1" t="s">
        <v>131</v>
      </c>
      <c r="E535" s="4">
        <v>15.34</v>
      </c>
      <c r="F535" s="21">
        <v>32.505999999999801</v>
      </c>
      <c r="G535" s="1" t="s">
        <v>129</v>
      </c>
      <c r="I535" s="20">
        <v>25.34</v>
      </c>
      <c r="J535" s="1">
        <v>32.505999999999801</v>
      </c>
      <c r="K535" s="1" t="s">
        <v>134</v>
      </c>
      <c r="M535" s="20">
        <v>35.340000000000003</v>
      </c>
      <c r="N535" s="1">
        <v>13.282</v>
      </c>
      <c r="O535" s="1" t="s">
        <v>135</v>
      </c>
      <c r="Q535" s="20">
        <v>45.34</v>
      </c>
      <c r="R535" s="1">
        <v>4.2039999999999997</v>
      </c>
      <c r="S535" s="1" t="s">
        <v>137</v>
      </c>
      <c r="U535" s="20">
        <v>55.34</v>
      </c>
      <c r="V535" s="1">
        <v>19.281999999999801</v>
      </c>
      <c r="W535" s="1" t="s">
        <v>137</v>
      </c>
      <c r="Y535" s="20">
        <v>65.34</v>
      </c>
      <c r="Z535" s="1">
        <v>208.89</v>
      </c>
      <c r="AA535" s="1" t="s">
        <v>137</v>
      </c>
      <c r="AC535" s="20">
        <v>75.34</v>
      </c>
      <c r="AD535" s="1">
        <v>5.8059999999999397</v>
      </c>
      <c r="AE535" s="1" t="s">
        <v>125</v>
      </c>
      <c r="AG535" s="20">
        <v>85.34</v>
      </c>
      <c r="AH535" s="1">
        <v>58.059999999999903</v>
      </c>
      <c r="AI535" s="1" t="s">
        <v>125</v>
      </c>
      <c r="AK535" s="20">
        <v>95.34</v>
      </c>
      <c r="AL535" s="1">
        <v>580.60000000000298</v>
      </c>
      <c r="AM535" s="1" t="s">
        <v>125</v>
      </c>
      <c r="AO535" s="4">
        <v>105.34</v>
      </c>
      <c r="AP535" s="1">
        <v>534466</v>
      </c>
      <c r="AQ535" s="1" t="s">
        <v>125</v>
      </c>
      <c r="AS535" s="4">
        <v>115.34</v>
      </c>
      <c r="AT535" s="1">
        <v>534466000</v>
      </c>
      <c r="AU535" s="1" t="s">
        <v>125</v>
      </c>
      <c r="AW535" s="4">
        <v>125.34</v>
      </c>
      <c r="AX535" s="1">
        <v>534466000000</v>
      </c>
      <c r="AY535" s="1" t="s">
        <v>125</v>
      </c>
      <c r="BA535" s="4">
        <v>135.34</v>
      </c>
      <c r="BB535" s="1">
        <v>534466000000000</v>
      </c>
      <c r="BC535" s="1" t="s">
        <v>125</v>
      </c>
      <c r="BE535" s="4">
        <v>145.34</v>
      </c>
      <c r="BF535" s="1">
        <v>5.34466E+17</v>
      </c>
      <c r="BG535" s="1" t="s">
        <v>125</v>
      </c>
    </row>
    <row r="536" spans="1:59" x14ac:dyDescent="0.55000000000000004">
      <c r="A536" s="20">
        <v>5.35</v>
      </c>
      <c r="B536" s="1">
        <v>535</v>
      </c>
      <c r="C536" s="1" t="s">
        <v>131</v>
      </c>
      <c r="E536" s="4">
        <v>15.35</v>
      </c>
      <c r="F536" s="21">
        <v>32.564999999999799</v>
      </c>
      <c r="G536" s="1" t="s">
        <v>129</v>
      </c>
      <c r="I536" s="20">
        <v>25.35</v>
      </c>
      <c r="J536" s="1">
        <v>32.564999999999799</v>
      </c>
      <c r="K536" s="1" t="s">
        <v>134</v>
      </c>
      <c r="M536" s="20">
        <v>35.35</v>
      </c>
      <c r="N536" s="1">
        <v>13.305</v>
      </c>
      <c r="O536" s="1" t="s">
        <v>135</v>
      </c>
      <c r="Q536" s="20">
        <v>45.35</v>
      </c>
      <c r="R536" s="1">
        <v>4.21</v>
      </c>
      <c r="S536" s="1" t="s">
        <v>137</v>
      </c>
      <c r="U536" s="20">
        <v>55.35</v>
      </c>
      <c r="V536" s="1">
        <v>19.304999999999801</v>
      </c>
      <c r="W536" s="1" t="s">
        <v>137</v>
      </c>
      <c r="Y536" s="20">
        <v>65.349999999999994</v>
      </c>
      <c r="Z536" s="1">
        <v>209.22499999999999</v>
      </c>
      <c r="AA536" s="1" t="s">
        <v>137</v>
      </c>
      <c r="AC536" s="20">
        <v>75.349999999999994</v>
      </c>
      <c r="AD536" s="1">
        <v>5.81499999999994</v>
      </c>
      <c r="AE536" s="1" t="s">
        <v>125</v>
      </c>
      <c r="AG536" s="20">
        <v>85.35</v>
      </c>
      <c r="AH536" s="1">
        <v>58.149999999999899</v>
      </c>
      <c r="AI536" s="1" t="s">
        <v>125</v>
      </c>
      <c r="AK536" s="20">
        <v>95.35</v>
      </c>
      <c r="AL536" s="1">
        <v>581.50000000000296</v>
      </c>
      <c r="AM536" s="1" t="s">
        <v>125</v>
      </c>
      <c r="AO536" s="4">
        <v>105.35</v>
      </c>
      <c r="AP536" s="1">
        <v>535465</v>
      </c>
      <c r="AQ536" s="1" t="s">
        <v>125</v>
      </c>
      <c r="AS536" s="4">
        <v>115.35</v>
      </c>
      <c r="AT536" s="1">
        <v>535465000</v>
      </c>
      <c r="AU536" s="1" t="s">
        <v>125</v>
      </c>
      <c r="AW536" s="4">
        <v>125.35</v>
      </c>
      <c r="AX536" s="1">
        <v>535465000000</v>
      </c>
      <c r="AY536" s="1" t="s">
        <v>125</v>
      </c>
      <c r="BA536" s="4">
        <v>135.35</v>
      </c>
      <c r="BB536" s="1">
        <v>535465000000000</v>
      </c>
      <c r="BC536" s="1" t="s">
        <v>125</v>
      </c>
      <c r="BE536" s="4">
        <v>145.35</v>
      </c>
      <c r="BF536" s="1">
        <v>5.35465E+17</v>
      </c>
      <c r="BG536" s="1" t="s">
        <v>125</v>
      </c>
    </row>
    <row r="537" spans="1:59" x14ac:dyDescent="0.55000000000000004">
      <c r="A537" s="20">
        <v>5.36</v>
      </c>
      <c r="B537" s="1">
        <v>536</v>
      </c>
      <c r="C537" s="1" t="s">
        <v>131</v>
      </c>
      <c r="E537" s="4">
        <v>15.36</v>
      </c>
      <c r="F537" s="21">
        <v>32.623999999999803</v>
      </c>
      <c r="G537" s="1" t="s">
        <v>129</v>
      </c>
      <c r="I537" s="20">
        <v>25.36</v>
      </c>
      <c r="J537" s="1">
        <v>32.623999999999803</v>
      </c>
      <c r="K537" s="1" t="s">
        <v>134</v>
      </c>
      <c r="M537" s="20">
        <v>35.36</v>
      </c>
      <c r="N537" s="1">
        <v>13.327999999999999</v>
      </c>
      <c r="O537" s="1" t="s">
        <v>135</v>
      </c>
      <c r="Q537" s="20">
        <v>45.36</v>
      </c>
      <c r="R537" s="1">
        <v>4.2160000000000002</v>
      </c>
      <c r="S537" s="1" t="s">
        <v>137</v>
      </c>
      <c r="U537" s="20">
        <v>55.36</v>
      </c>
      <c r="V537" s="1">
        <v>19.3279999999998</v>
      </c>
      <c r="W537" s="1" t="s">
        <v>137</v>
      </c>
      <c r="Y537" s="20">
        <v>65.36</v>
      </c>
      <c r="Z537" s="1">
        <v>209.56</v>
      </c>
      <c r="AA537" s="1" t="s">
        <v>137</v>
      </c>
      <c r="AC537" s="20">
        <v>75.36</v>
      </c>
      <c r="AD537" s="1">
        <v>5.8239999999999403</v>
      </c>
      <c r="AE537" s="1" t="s">
        <v>125</v>
      </c>
      <c r="AG537" s="20">
        <v>85.36</v>
      </c>
      <c r="AH537" s="1">
        <v>58.239999999999903</v>
      </c>
      <c r="AI537" s="1" t="s">
        <v>125</v>
      </c>
      <c r="AK537" s="20">
        <v>95.36</v>
      </c>
      <c r="AL537" s="1">
        <v>582.40000000000305</v>
      </c>
      <c r="AM537" s="1" t="s">
        <v>125</v>
      </c>
      <c r="AO537" s="4">
        <v>105.36</v>
      </c>
      <c r="AP537" s="1">
        <v>536464</v>
      </c>
      <c r="AQ537" s="1" t="s">
        <v>125</v>
      </c>
      <c r="AS537" s="4">
        <v>115.36</v>
      </c>
      <c r="AT537" s="1">
        <v>536464000</v>
      </c>
      <c r="AU537" s="1" t="s">
        <v>125</v>
      </c>
      <c r="AW537" s="4">
        <v>125.36</v>
      </c>
      <c r="AX537" s="1">
        <v>536464000000</v>
      </c>
      <c r="AY537" s="1" t="s">
        <v>125</v>
      </c>
      <c r="BA537" s="4">
        <v>135.36000000000001</v>
      </c>
      <c r="BB537" s="1">
        <v>536464000000000</v>
      </c>
      <c r="BC537" s="1" t="s">
        <v>125</v>
      </c>
      <c r="BE537" s="4">
        <v>145.36000000000001</v>
      </c>
      <c r="BF537" s="1">
        <v>5.36464E+17</v>
      </c>
      <c r="BG537" s="1" t="s">
        <v>125</v>
      </c>
    </row>
    <row r="538" spans="1:59" x14ac:dyDescent="0.55000000000000004">
      <c r="A538" s="20">
        <v>5.37</v>
      </c>
      <c r="B538" s="1">
        <v>537</v>
      </c>
      <c r="C538" s="1" t="s">
        <v>131</v>
      </c>
      <c r="E538" s="4">
        <v>15.37</v>
      </c>
      <c r="F538" s="21">
        <v>32.682999999999801</v>
      </c>
      <c r="G538" s="1" t="s">
        <v>129</v>
      </c>
      <c r="I538" s="20">
        <v>25.37</v>
      </c>
      <c r="J538" s="1">
        <v>32.682999999999801</v>
      </c>
      <c r="K538" s="1" t="s">
        <v>134</v>
      </c>
      <c r="M538" s="20">
        <v>35.369999999999997</v>
      </c>
      <c r="N538" s="1">
        <v>13.351000000000001</v>
      </c>
      <c r="O538" s="1" t="s">
        <v>135</v>
      </c>
      <c r="Q538" s="20">
        <v>45.37</v>
      </c>
      <c r="R538" s="1">
        <v>4.2220000000000004</v>
      </c>
      <c r="S538" s="1" t="s">
        <v>137</v>
      </c>
      <c r="U538" s="20">
        <v>55.37</v>
      </c>
      <c r="V538" s="1">
        <v>19.3509999999998</v>
      </c>
      <c r="W538" s="1" t="s">
        <v>137</v>
      </c>
      <c r="Y538" s="20">
        <v>65.37</v>
      </c>
      <c r="Z538" s="1">
        <v>209.89500000000001</v>
      </c>
      <c r="AA538" s="1" t="s">
        <v>137</v>
      </c>
      <c r="AC538" s="20">
        <v>75.37</v>
      </c>
      <c r="AD538" s="1">
        <v>5.8329999999999496</v>
      </c>
      <c r="AE538" s="1" t="s">
        <v>125</v>
      </c>
      <c r="AG538" s="20">
        <v>85.37</v>
      </c>
      <c r="AH538" s="1">
        <v>58.329999999999899</v>
      </c>
      <c r="AI538" s="1" t="s">
        <v>125</v>
      </c>
      <c r="AK538" s="20">
        <v>95.37</v>
      </c>
      <c r="AL538" s="1">
        <v>583.30000000000302</v>
      </c>
      <c r="AM538" s="1" t="s">
        <v>125</v>
      </c>
      <c r="AO538" s="4">
        <v>105.37</v>
      </c>
      <c r="AP538" s="1">
        <v>537463</v>
      </c>
      <c r="AQ538" s="1" t="s">
        <v>125</v>
      </c>
      <c r="AS538" s="4">
        <v>115.37</v>
      </c>
      <c r="AT538" s="1">
        <v>537463000</v>
      </c>
      <c r="AU538" s="1" t="s">
        <v>125</v>
      </c>
      <c r="AW538" s="4">
        <v>125.37</v>
      </c>
      <c r="AX538" s="1">
        <v>537463000000</v>
      </c>
      <c r="AY538" s="1" t="s">
        <v>125</v>
      </c>
      <c r="BA538" s="4">
        <v>135.37</v>
      </c>
      <c r="BB538" s="1">
        <v>537463000000000</v>
      </c>
      <c r="BC538" s="1" t="s">
        <v>125</v>
      </c>
      <c r="BE538" s="4">
        <v>145.37</v>
      </c>
      <c r="BF538" s="1">
        <v>5.37463E+17</v>
      </c>
      <c r="BG538" s="1" t="s">
        <v>125</v>
      </c>
    </row>
    <row r="539" spans="1:59" x14ac:dyDescent="0.55000000000000004">
      <c r="A539" s="20">
        <v>5.38</v>
      </c>
      <c r="B539" s="1">
        <v>538</v>
      </c>
      <c r="C539" s="1" t="s">
        <v>131</v>
      </c>
      <c r="E539" s="4">
        <v>15.38</v>
      </c>
      <c r="F539" s="21">
        <v>32.741999999999798</v>
      </c>
      <c r="G539" s="1" t="s">
        <v>129</v>
      </c>
      <c r="I539" s="20">
        <v>25.38</v>
      </c>
      <c r="J539" s="1">
        <v>32.741999999999798</v>
      </c>
      <c r="K539" s="1" t="s">
        <v>134</v>
      </c>
      <c r="M539" s="20">
        <v>35.380000000000003</v>
      </c>
      <c r="N539" s="1">
        <v>13.374000000000001</v>
      </c>
      <c r="O539" s="1" t="s">
        <v>135</v>
      </c>
      <c r="Q539" s="20">
        <v>45.38</v>
      </c>
      <c r="R539" s="1">
        <v>4.2279999999999998</v>
      </c>
      <c r="S539" s="1" t="s">
        <v>137</v>
      </c>
      <c r="U539" s="20">
        <v>55.38</v>
      </c>
      <c r="V539" s="1">
        <v>19.3739999999998</v>
      </c>
      <c r="W539" s="1" t="s">
        <v>137</v>
      </c>
      <c r="Y539" s="20">
        <v>65.38</v>
      </c>
      <c r="Z539" s="1">
        <v>210.23</v>
      </c>
      <c r="AA539" s="1" t="s">
        <v>137</v>
      </c>
      <c r="AC539" s="20">
        <v>75.38</v>
      </c>
      <c r="AD539" s="1">
        <v>5.8419999999999401</v>
      </c>
      <c r="AE539" s="1" t="s">
        <v>125</v>
      </c>
      <c r="AG539" s="20">
        <v>85.38</v>
      </c>
      <c r="AH539" s="1">
        <v>58.419999999999902</v>
      </c>
      <c r="AI539" s="1" t="s">
        <v>125</v>
      </c>
      <c r="AK539" s="20">
        <v>95.38</v>
      </c>
      <c r="AL539" s="1">
        <v>584.200000000003</v>
      </c>
      <c r="AM539" s="1" t="s">
        <v>125</v>
      </c>
      <c r="AO539" s="4">
        <v>105.38</v>
      </c>
      <c r="AP539" s="1">
        <v>538462</v>
      </c>
      <c r="AQ539" s="1" t="s">
        <v>125</v>
      </c>
      <c r="AS539" s="4">
        <v>115.38</v>
      </c>
      <c r="AT539" s="1">
        <v>538462000</v>
      </c>
      <c r="AU539" s="1" t="s">
        <v>125</v>
      </c>
      <c r="AW539" s="4">
        <v>125.38</v>
      </c>
      <c r="AX539" s="1">
        <v>538462000000</v>
      </c>
      <c r="AY539" s="1" t="s">
        <v>125</v>
      </c>
      <c r="BA539" s="4">
        <v>135.38</v>
      </c>
      <c r="BB539" s="1">
        <v>538462000000000</v>
      </c>
      <c r="BC539" s="1" t="s">
        <v>125</v>
      </c>
      <c r="BE539" s="4">
        <v>145.38</v>
      </c>
      <c r="BF539" s="1">
        <v>5.38462E+17</v>
      </c>
      <c r="BG539" s="1" t="s">
        <v>125</v>
      </c>
    </row>
    <row r="540" spans="1:59" x14ac:dyDescent="0.55000000000000004">
      <c r="A540" s="20">
        <v>5.39</v>
      </c>
      <c r="B540" s="1">
        <v>539</v>
      </c>
      <c r="C540" s="1" t="s">
        <v>131</v>
      </c>
      <c r="E540" s="4">
        <v>15.39</v>
      </c>
      <c r="F540" s="21">
        <v>32.800999999999803</v>
      </c>
      <c r="G540" s="1" t="s">
        <v>129</v>
      </c>
      <c r="I540" s="20">
        <v>25.39</v>
      </c>
      <c r="J540" s="1">
        <v>32.800999999999803</v>
      </c>
      <c r="K540" s="1" t="s">
        <v>134</v>
      </c>
      <c r="M540" s="20">
        <v>35.39</v>
      </c>
      <c r="N540" s="1">
        <v>13.397</v>
      </c>
      <c r="O540" s="1" t="s">
        <v>135</v>
      </c>
      <c r="Q540" s="20">
        <v>45.39</v>
      </c>
      <c r="R540" s="1">
        <v>4.234</v>
      </c>
      <c r="S540" s="1" t="s">
        <v>137</v>
      </c>
      <c r="U540" s="20">
        <v>55.39</v>
      </c>
      <c r="V540" s="1">
        <v>19.3969999999998</v>
      </c>
      <c r="W540" s="1" t="s">
        <v>137</v>
      </c>
      <c r="Y540" s="20">
        <v>65.39</v>
      </c>
      <c r="Z540" s="1">
        <v>210.565</v>
      </c>
      <c r="AA540" s="1" t="s">
        <v>137</v>
      </c>
      <c r="AC540" s="20">
        <v>75.39</v>
      </c>
      <c r="AD540" s="1">
        <v>5.8509999999999396</v>
      </c>
      <c r="AE540" s="1" t="s">
        <v>125</v>
      </c>
      <c r="AG540" s="20">
        <v>85.39</v>
      </c>
      <c r="AH540" s="1">
        <v>58.509999999999899</v>
      </c>
      <c r="AI540" s="1" t="s">
        <v>125</v>
      </c>
      <c r="AK540" s="20">
        <v>95.39</v>
      </c>
      <c r="AL540" s="1">
        <v>585.10000000000298</v>
      </c>
      <c r="AM540" s="1" t="s">
        <v>125</v>
      </c>
      <c r="AO540" s="4">
        <v>105.39</v>
      </c>
      <c r="AP540" s="1">
        <v>539461</v>
      </c>
      <c r="AQ540" s="1" t="s">
        <v>125</v>
      </c>
      <c r="AS540" s="4">
        <v>115.39</v>
      </c>
      <c r="AT540" s="1">
        <v>539461000</v>
      </c>
      <c r="AU540" s="1" t="s">
        <v>125</v>
      </c>
      <c r="AW540" s="4">
        <v>125.39</v>
      </c>
      <c r="AX540" s="1">
        <v>539461000000</v>
      </c>
      <c r="AY540" s="1" t="s">
        <v>125</v>
      </c>
      <c r="BA540" s="4">
        <v>135.38999999999999</v>
      </c>
      <c r="BB540" s="1">
        <v>539461000000000</v>
      </c>
      <c r="BC540" s="1" t="s">
        <v>125</v>
      </c>
      <c r="BE540" s="4">
        <v>145.38999999999999</v>
      </c>
      <c r="BF540" s="1">
        <v>5.39461E+17</v>
      </c>
      <c r="BG540" s="1" t="s">
        <v>125</v>
      </c>
    </row>
    <row r="541" spans="1:59" x14ac:dyDescent="0.55000000000000004">
      <c r="A541" s="20">
        <v>5.4</v>
      </c>
      <c r="B541" s="1">
        <v>540</v>
      </c>
      <c r="C541" s="1" t="s">
        <v>131</v>
      </c>
      <c r="E541" s="4">
        <v>15.4</v>
      </c>
      <c r="F541" s="21">
        <v>32.8599999999998</v>
      </c>
      <c r="G541" s="1" t="s">
        <v>129</v>
      </c>
      <c r="I541" s="20">
        <v>25.4</v>
      </c>
      <c r="J541" s="1">
        <v>32.8599999999998</v>
      </c>
      <c r="K541" s="1" t="s">
        <v>134</v>
      </c>
      <c r="M541" s="20">
        <v>35.4</v>
      </c>
      <c r="N541" s="1">
        <v>13.42</v>
      </c>
      <c r="O541" s="1" t="s">
        <v>135</v>
      </c>
      <c r="Q541" s="20">
        <v>45.4</v>
      </c>
      <c r="R541" s="1">
        <v>4.24</v>
      </c>
      <c r="S541" s="1" t="s">
        <v>137</v>
      </c>
      <c r="U541" s="20">
        <v>55.4</v>
      </c>
      <c r="V541" s="1">
        <v>19.419999999999799</v>
      </c>
      <c r="W541" s="1" t="s">
        <v>137</v>
      </c>
      <c r="Y541" s="20">
        <v>65.400000000000006</v>
      </c>
      <c r="Z541" s="1">
        <v>210.9</v>
      </c>
      <c r="AA541" s="1" t="s">
        <v>137</v>
      </c>
      <c r="AC541" s="20">
        <v>75.400000000000006</v>
      </c>
      <c r="AD541" s="1">
        <v>5.8599999999999399</v>
      </c>
      <c r="AE541" s="1" t="s">
        <v>125</v>
      </c>
      <c r="AG541" s="20">
        <v>85.4</v>
      </c>
      <c r="AH541" s="1">
        <v>58.599999999999902</v>
      </c>
      <c r="AI541" s="1" t="s">
        <v>125</v>
      </c>
      <c r="AK541" s="20">
        <v>95.4</v>
      </c>
      <c r="AL541" s="1">
        <v>586.00000000000296</v>
      </c>
      <c r="AM541" s="1" t="s">
        <v>125</v>
      </c>
      <c r="AO541" s="4">
        <v>105.4</v>
      </c>
      <c r="AP541" s="1">
        <v>540460</v>
      </c>
      <c r="AQ541" s="1" t="s">
        <v>125</v>
      </c>
      <c r="AS541" s="4">
        <v>115.4</v>
      </c>
      <c r="AT541" s="1">
        <v>540460000</v>
      </c>
      <c r="AU541" s="1" t="s">
        <v>125</v>
      </c>
      <c r="AW541" s="4">
        <v>125.4</v>
      </c>
      <c r="AX541" s="1">
        <v>540460000000</v>
      </c>
      <c r="AY541" s="1" t="s">
        <v>125</v>
      </c>
      <c r="BA541" s="4">
        <v>135.4</v>
      </c>
      <c r="BB541" s="1">
        <v>540460000000000</v>
      </c>
      <c r="BC541" s="1" t="s">
        <v>125</v>
      </c>
      <c r="BE541" s="4">
        <v>145.4</v>
      </c>
      <c r="BF541" s="1">
        <v>5.4046E+17</v>
      </c>
      <c r="BG541" s="1" t="s">
        <v>125</v>
      </c>
    </row>
    <row r="542" spans="1:59" x14ac:dyDescent="0.55000000000000004">
      <c r="A542" s="20">
        <v>5.41</v>
      </c>
      <c r="B542" s="1">
        <v>541</v>
      </c>
      <c r="C542" s="1" t="s">
        <v>131</v>
      </c>
      <c r="E542" s="4">
        <v>15.41</v>
      </c>
      <c r="F542" s="21">
        <v>32.918999999999798</v>
      </c>
      <c r="G542" s="1" t="s">
        <v>129</v>
      </c>
      <c r="I542" s="20">
        <v>25.41</v>
      </c>
      <c r="J542" s="1">
        <v>32.918999999999798</v>
      </c>
      <c r="K542" s="1" t="s">
        <v>134</v>
      </c>
      <c r="M542" s="20">
        <v>35.409999999999997</v>
      </c>
      <c r="N542" s="1">
        <v>13.443</v>
      </c>
      <c r="O542" s="1" t="s">
        <v>135</v>
      </c>
      <c r="Q542" s="20">
        <v>45.41</v>
      </c>
      <c r="R542" s="1">
        <v>4.2460000000000004</v>
      </c>
      <c r="S542" s="1" t="s">
        <v>137</v>
      </c>
      <c r="U542" s="20">
        <v>55.41</v>
      </c>
      <c r="V542" s="1">
        <v>19.442999999999799</v>
      </c>
      <c r="W542" s="1" t="s">
        <v>137</v>
      </c>
      <c r="Y542" s="20">
        <v>65.41</v>
      </c>
      <c r="Z542" s="1">
        <v>211.23500000000001</v>
      </c>
      <c r="AA542" s="1" t="s">
        <v>137</v>
      </c>
      <c r="AC542" s="20">
        <v>75.41</v>
      </c>
      <c r="AD542" s="1">
        <v>5.8689999999999403</v>
      </c>
      <c r="AE542" s="1" t="s">
        <v>125</v>
      </c>
      <c r="AG542" s="20">
        <v>85.41</v>
      </c>
      <c r="AH542" s="1">
        <v>58.689999999999898</v>
      </c>
      <c r="AI542" s="1" t="s">
        <v>125</v>
      </c>
      <c r="AK542" s="20">
        <v>95.41</v>
      </c>
      <c r="AL542" s="1">
        <v>586.90000000000305</v>
      </c>
      <c r="AM542" s="1" t="s">
        <v>125</v>
      </c>
      <c r="AO542" s="4">
        <v>105.41</v>
      </c>
      <c r="AP542" s="1">
        <v>541459</v>
      </c>
      <c r="AQ542" s="1" t="s">
        <v>125</v>
      </c>
      <c r="AS542" s="4">
        <v>115.41</v>
      </c>
      <c r="AT542" s="1">
        <v>541459000</v>
      </c>
      <c r="AU542" s="1" t="s">
        <v>125</v>
      </c>
      <c r="AW542" s="4">
        <v>125.41</v>
      </c>
      <c r="AX542" s="1">
        <v>541459000000</v>
      </c>
      <c r="AY542" s="1" t="s">
        <v>125</v>
      </c>
      <c r="BA542" s="4">
        <v>135.41</v>
      </c>
      <c r="BB542" s="1">
        <v>541459000000000</v>
      </c>
      <c r="BC542" s="1" t="s">
        <v>125</v>
      </c>
      <c r="BE542" s="4">
        <v>145.41</v>
      </c>
      <c r="BF542" s="1">
        <v>5.41459E+17</v>
      </c>
      <c r="BG542" s="1" t="s">
        <v>125</v>
      </c>
    </row>
    <row r="543" spans="1:59" x14ac:dyDescent="0.55000000000000004">
      <c r="A543" s="20">
        <v>5.42</v>
      </c>
      <c r="B543" s="1">
        <v>542</v>
      </c>
      <c r="C543" s="1" t="s">
        <v>131</v>
      </c>
      <c r="E543" s="4">
        <v>15.42</v>
      </c>
      <c r="F543" s="21">
        <v>32.977999999999803</v>
      </c>
      <c r="G543" s="1" t="s">
        <v>129</v>
      </c>
      <c r="I543" s="20">
        <v>25.42</v>
      </c>
      <c r="J543" s="1">
        <v>32.977999999999803</v>
      </c>
      <c r="K543" s="1" t="s">
        <v>134</v>
      </c>
      <c r="M543" s="20">
        <v>35.42</v>
      </c>
      <c r="N543" s="1">
        <v>13.465999999999999</v>
      </c>
      <c r="O543" s="1" t="s">
        <v>135</v>
      </c>
      <c r="Q543" s="20">
        <v>45.42</v>
      </c>
      <c r="R543" s="1">
        <v>4.2519999999999998</v>
      </c>
      <c r="S543" s="1" t="s">
        <v>137</v>
      </c>
      <c r="U543" s="20">
        <v>55.42</v>
      </c>
      <c r="V543" s="1">
        <v>19.465999999999799</v>
      </c>
      <c r="W543" s="1" t="s">
        <v>137</v>
      </c>
      <c r="Y543" s="20">
        <v>65.42</v>
      </c>
      <c r="Z543" s="1">
        <v>211.57</v>
      </c>
      <c r="AA543" s="1" t="s">
        <v>137</v>
      </c>
      <c r="AC543" s="20">
        <v>75.42</v>
      </c>
      <c r="AD543" s="1">
        <v>5.8779999999999397</v>
      </c>
      <c r="AE543" s="1" t="s">
        <v>125</v>
      </c>
      <c r="AG543" s="20">
        <v>85.42</v>
      </c>
      <c r="AH543" s="1">
        <v>58.779999999999902</v>
      </c>
      <c r="AI543" s="1" t="s">
        <v>125</v>
      </c>
      <c r="AK543" s="20">
        <v>95.42</v>
      </c>
      <c r="AL543" s="1">
        <v>587.80000000000302</v>
      </c>
      <c r="AM543" s="1" t="s">
        <v>125</v>
      </c>
      <c r="AO543" s="4">
        <v>105.42</v>
      </c>
      <c r="AP543" s="1">
        <v>542458</v>
      </c>
      <c r="AQ543" s="1" t="s">
        <v>125</v>
      </c>
      <c r="AS543" s="4">
        <v>115.42</v>
      </c>
      <c r="AT543" s="1">
        <v>542458000</v>
      </c>
      <c r="AU543" s="1" t="s">
        <v>125</v>
      </c>
      <c r="AW543" s="4">
        <v>125.42</v>
      </c>
      <c r="AX543" s="1">
        <v>542458000000</v>
      </c>
      <c r="AY543" s="1" t="s">
        <v>125</v>
      </c>
      <c r="BA543" s="4">
        <v>135.41999999999999</v>
      </c>
      <c r="BB543" s="1">
        <v>542458000000000</v>
      </c>
      <c r="BC543" s="1" t="s">
        <v>125</v>
      </c>
      <c r="BE543" s="4">
        <v>145.41999999999999</v>
      </c>
      <c r="BF543" s="1">
        <v>5.42458E+17</v>
      </c>
      <c r="BG543" s="1" t="s">
        <v>125</v>
      </c>
    </row>
    <row r="544" spans="1:59" x14ac:dyDescent="0.55000000000000004">
      <c r="A544" s="20">
        <v>5.43</v>
      </c>
      <c r="B544" s="1">
        <v>543</v>
      </c>
      <c r="C544" s="1" t="s">
        <v>131</v>
      </c>
      <c r="E544" s="4">
        <v>15.43</v>
      </c>
      <c r="F544" s="21">
        <v>33.0369999999998</v>
      </c>
      <c r="G544" s="1" t="s">
        <v>129</v>
      </c>
      <c r="I544" s="20">
        <v>25.43</v>
      </c>
      <c r="J544" s="1">
        <v>33.0369999999998</v>
      </c>
      <c r="K544" s="1" t="s">
        <v>134</v>
      </c>
      <c r="M544" s="20">
        <v>35.43</v>
      </c>
      <c r="N544" s="1">
        <v>13.489000000000001</v>
      </c>
      <c r="O544" s="1" t="s">
        <v>135</v>
      </c>
      <c r="Q544" s="20">
        <v>45.43</v>
      </c>
      <c r="R544" s="1">
        <v>4.258</v>
      </c>
      <c r="S544" s="1" t="s">
        <v>137</v>
      </c>
      <c r="U544" s="20">
        <v>55.43</v>
      </c>
      <c r="V544" s="1">
        <v>19.488999999999798</v>
      </c>
      <c r="W544" s="1" t="s">
        <v>137</v>
      </c>
      <c r="Y544" s="20">
        <v>65.430000000000007</v>
      </c>
      <c r="Z544" s="1">
        <v>211.905</v>
      </c>
      <c r="AA544" s="1" t="s">
        <v>137</v>
      </c>
      <c r="AC544" s="20">
        <v>75.430000000000007</v>
      </c>
      <c r="AD544" s="1">
        <v>5.8869999999999401</v>
      </c>
      <c r="AE544" s="1" t="s">
        <v>125</v>
      </c>
      <c r="AG544" s="20">
        <v>85.43</v>
      </c>
      <c r="AH544" s="1">
        <v>58.869999999999898</v>
      </c>
      <c r="AI544" s="1" t="s">
        <v>125</v>
      </c>
      <c r="AK544" s="20">
        <v>95.43</v>
      </c>
      <c r="AL544" s="1">
        <v>588.700000000003</v>
      </c>
      <c r="AM544" s="1" t="s">
        <v>125</v>
      </c>
      <c r="AO544" s="4">
        <v>105.43</v>
      </c>
      <c r="AP544" s="1">
        <v>543457</v>
      </c>
      <c r="AQ544" s="1" t="s">
        <v>125</v>
      </c>
      <c r="AS544" s="4">
        <v>115.43</v>
      </c>
      <c r="AT544" s="1">
        <v>543457000</v>
      </c>
      <c r="AU544" s="1" t="s">
        <v>125</v>
      </c>
      <c r="AW544" s="4">
        <v>125.43</v>
      </c>
      <c r="AX544" s="1">
        <v>543457000000</v>
      </c>
      <c r="AY544" s="1" t="s">
        <v>125</v>
      </c>
      <c r="BA544" s="4">
        <v>135.43</v>
      </c>
      <c r="BB544" s="1">
        <v>543457000000000</v>
      </c>
      <c r="BC544" s="1" t="s">
        <v>125</v>
      </c>
      <c r="BE544" s="4">
        <v>145.43</v>
      </c>
      <c r="BF544" s="1">
        <v>5.43457E+17</v>
      </c>
      <c r="BG544" s="1" t="s">
        <v>125</v>
      </c>
    </row>
    <row r="545" spans="1:59" x14ac:dyDescent="0.55000000000000004">
      <c r="A545" s="20">
        <v>5.44</v>
      </c>
      <c r="B545" s="1">
        <v>544</v>
      </c>
      <c r="C545" s="1" t="s">
        <v>131</v>
      </c>
      <c r="E545" s="4">
        <v>15.44</v>
      </c>
      <c r="F545" s="21">
        <v>33.095999999999798</v>
      </c>
      <c r="G545" s="1" t="s">
        <v>129</v>
      </c>
      <c r="I545" s="20">
        <v>25.44</v>
      </c>
      <c r="J545" s="1">
        <v>33.095999999999798</v>
      </c>
      <c r="K545" s="1" t="s">
        <v>134</v>
      </c>
      <c r="M545" s="20">
        <v>35.44</v>
      </c>
      <c r="N545" s="1">
        <v>13.512</v>
      </c>
      <c r="O545" s="1" t="s">
        <v>135</v>
      </c>
      <c r="Q545" s="20">
        <v>45.44</v>
      </c>
      <c r="R545" s="1">
        <v>4.2640000000000002</v>
      </c>
      <c r="S545" s="1" t="s">
        <v>137</v>
      </c>
      <c r="U545" s="20">
        <v>55.44</v>
      </c>
      <c r="V545" s="1">
        <v>19.511999999999802</v>
      </c>
      <c r="W545" s="1" t="s">
        <v>137</v>
      </c>
      <c r="Y545" s="20">
        <v>65.44</v>
      </c>
      <c r="Z545" s="1">
        <v>212.24</v>
      </c>
      <c r="AA545" s="1" t="s">
        <v>137</v>
      </c>
      <c r="AC545" s="20">
        <v>75.44</v>
      </c>
      <c r="AD545" s="1">
        <v>5.8959999999999404</v>
      </c>
      <c r="AE545" s="1" t="s">
        <v>125</v>
      </c>
      <c r="AG545" s="20">
        <v>85.44</v>
      </c>
      <c r="AH545" s="1">
        <v>58.959999999999901</v>
      </c>
      <c r="AI545" s="1" t="s">
        <v>125</v>
      </c>
      <c r="AK545" s="20">
        <v>95.44</v>
      </c>
      <c r="AL545" s="1">
        <v>589.60000000000298</v>
      </c>
      <c r="AM545" s="1" t="s">
        <v>125</v>
      </c>
      <c r="AO545" s="4">
        <v>105.44</v>
      </c>
      <c r="AP545" s="1">
        <v>544456</v>
      </c>
      <c r="AQ545" s="1" t="s">
        <v>125</v>
      </c>
      <c r="AS545" s="4">
        <v>115.44</v>
      </c>
      <c r="AT545" s="1">
        <v>544456000</v>
      </c>
      <c r="AU545" s="1" t="s">
        <v>125</v>
      </c>
      <c r="AW545" s="4">
        <v>125.44</v>
      </c>
      <c r="AX545" s="1">
        <v>544456000000</v>
      </c>
      <c r="AY545" s="1" t="s">
        <v>125</v>
      </c>
      <c r="BA545" s="4">
        <v>135.44</v>
      </c>
      <c r="BB545" s="1">
        <v>544456000000000</v>
      </c>
      <c r="BC545" s="1" t="s">
        <v>125</v>
      </c>
      <c r="BE545" s="4">
        <v>145.44</v>
      </c>
      <c r="BF545" s="1">
        <v>5.44456E+17</v>
      </c>
      <c r="BG545" s="1" t="s">
        <v>125</v>
      </c>
    </row>
    <row r="546" spans="1:59" x14ac:dyDescent="0.55000000000000004">
      <c r="A546" s="20">
        <v>5.45</v>
      </c>
      <c r="B546" s="1">
        <v>545</v>
      </c>
      <c r="C546" s="1" t="s">
        <v>131</v>
      </c>
      <c r="E546" s="4">
        <v>15.45</v>
      </c>
      <c r="F546" s="21">
        <v>33.154999999999703</v>
      </c>
      <c r="G546" s="1" t="s">
        <v>129</v>
      </c>
      <c r="I546" s="20">
        <v>25.45</v>
      </c>
      <c r="J546" s="1">
        <v>33.154999999999703</v>
      </c>
      <c r="K546" s="1" t="s">
        <v>134</v>
      </c>
      <c r="M546" s="20">
        <v>35.450000000000003</v>
      </c>
      <c r="N546" s="1">
        <v>13.535</v>
      </c>
      <c r="O546" s="1" t="s">
        <v>135</v>
      </c>
      <c r="Q546" s="20">
        <v>45.45</v>
      </c>
      <c r="R546" s="1">
        <v>4.2699999999999996</v>
      </c>
      <c r="S546" s="1" t="s">
        <v>137</v>
      </c>
      <c r="U546" s="20">
        <v>55.45</v>
      </c>
      <c r="V546" s="1">
        <v>19.534999999999801</v>
      </c>
      <c r="W546" s="1" t="s">
        <v>137</v>
      </c>
      <c r="Y546" s="20">
        <v>65.45</v>
      </c>
      <c r="Z546" s="1">
        <v>212.57499999999999</v>
      </c>
      <c r="AA546" s="1" t="s">
        <v>137</v>
      </c>
      <c r="AC546" s="20">
        <v>75.45</v>
      </c>
      <c r="AD546" s="1">
        <v>5.9049999999999399</v>
      </c>
      <c r="AE546" s="1" t="s">
        <v>125</v>
      </c>
      <c r="AG546" s="20">
        <v>85.45</v>
      </c>
      <c r="AH546" s="1">
        <v>59.049999999999898</v>
      </c>
      <c r="AI546" s="1" t="s">
        <v>125</v>
      </c>
      <c r="AK546" s="20">
        <v>95.45</v>
      </c>
      <c r="AL546" s="1">
        <v>590.50000000000296</v>
      </c>
      <c r="AM546" s="1" t="s">
        <v>125</v>
      </c>
      <c r="AO546" s="4">
        <v>105.45</v>
      </c>
      <c r="AP546" s="1">
        <v>545455</v>
      </c>
      <c r="AQ546" s="1" t="s">
        <v>125</v>
      </c>
      <c r="AS546" s="4">
        <v>115.45</v>
      </c>
      <c r="AT546" s="1">
        <v>545455000</v>
      </c>
      <c r="AU546" s="1" t="s">
        <v>125</v>
      </c>
      <c r="AW546" s="4">
        <v>125.45</v>
      </c>
      <c r="AX546" s="1">
        <v>545455000000</v>
      </c>
      <c r="AY546" s="1" t="s">
        <v>125</v>
      </c>
      <c r="BA546" s="4">
        <v>135.44999999999999</v>
      </c>
      <c r="BB546" s="1">
        <v>545455000000000</v>
      </c>
      <c r="BC546" s="1" t="s">
        <v>125</v>
      </c>
      <c r="BE546" s="4">
        <v>145.44999999999999</v>
      </c>
      <c r="BF546" s="1">
        <v>5.45455E+17</v>
      </c>
      <c r="BG546" s="1" t="s">
        <v>125</v>
      </c>
    </row>
    <row r="547" spans="1:59" x14ac:dyDescent="0.55000000000000004">
      <c r="A547" s="20">
        <v>5.46</v>
      </c>
      <c r="B547" s="1">
        <v>546</v>
      </c>
      <c r="C547" s="1" t="s">
        <v>131</v>
      </c>
      <c r="E547" s="4">
        <v>15.46</v>
      </c>
      <c r="F547" s="21">
        <v>33.2139999999997</v>
      </c>
      <c r="G547" s="1" t="s">
        <v>129</v>
      </c>
      <c r="I547" s="20">
        <v>25.46</v>
      </c>
      <c r="J547" s="1">
        <v>33.2139999999997</v>
      </c>
      <c r="K547" s="1" t="s">
        <v>134</v>
      </c>
      <c r="M547" s="20">
        <v>35.46</v>
      </c>
      <c r="N547" s="1">
        <v>13.558</v>
      </c>
      <c r="O547" s="1" t="s">
        <v>135</v>
      </c>
      <c r="Q547" s="20">
        <v>45.46</v>
      </c>
      <c r="R547" s="1">
        <v>4.2759999999999998</v>
      </c>
      <c r="S547" s="1" t="s">
        <v>137</v>
      </c>
      <c r="U547" s="20">
        <v>55.46</v>
      </c>
      <c r="V547" s="1">
        <v>19.557999999999801</v>
      </c>
      <c r="W547" s="1" t="s">
        <v>137</v>
      </c>
      <c r="Y547" s="20">
        <v>65.459999999999994</v>
      </c>
      <c r="Z547" s="1">
        <v>212.91</v>
      </c>
      <c r="AA547" s="1" t="s">
        <v>137</v>
      </c>
      <c r="AC547" s="20">
        <v>75.459999999999994</v>
      </c>
      <c r="AD547" s="1">
        <v>5.9139999999999402</v>
      </c>
      <c r="AE547" s="1" t="s">
        <v>125</v>
      </c>
      <c r="AG547" s="20">
        <v>85.46</v>
      </c>
      <c r="AH547" s="1">
        <v>59.139999999999901</v>
      </c>
      <c r="AI547" s="1" t="s">
        <v>125</v>
      </c>
      <c r="AK547" s="20">
        <v>95.46</v>
      </c>
      <c r="AL547" s="1">
        <v>591.40000000000305</v>
      </c>
      <c r="AM547" s="1" t="s">
        <v>125</v>
      </c>
      <c r="AO547" s="4">
        <v>105.46</v>
      </c>
      <c r="AP547" s="1">
        <v>546454</v>
      </c>
      <c r="AQ547" s="1" t="s">
        <v>125</v>
      </c>
      <c r="AS547" s="4">
        <v>115.46</v>
      </c>
      <c r="AT547" s="1">
        <v>546454000</v>
      </c>
      <c r="AU547" s="1" t="s">
        <v>125</v>
      </c>
      <c r="AW547" s="4">
        <v>125.46</v>
      </c>
      <c r="AX547" s="1">
        <v>546454000000</v>
      </c>
      <c r="AY547" s="1" t="s">
        <v>125</v>
      </c>
      <c r="BA547" s="4">
        <v>135.46</v>
      </c>
      <c r="BB547" s="1">
        <v>546454000000000</v>
      </c>
      <c r="BC547" s="1" t="s">
        <v>125</v>
      </c>
      <c r="BE547" s="4">
        <v>145.46</v>
      </c>
      <c r="BF547" s="1">
        <v>5.46454E+17</v>
      </c>
      <c r="BG547" s="1" t="s">
        <v>125</v>
      </c>
    </row>
    <row r="548" spans="1:59" x14ac:dyDescent="0.55000000000000004">
      <c r="A548" s="20">
        <v>5.47</v>
      </c>
      <c r="B548" s="1">
        <v>547</v>
      </c>
      <c r="C548" s="1" t="s">
        <v>131</v>
      </c>
      <c r="E548" s="4">
        <v>15.47</v>
      </c>
      <c r="F548" s="21">
        <v>33.272999999999797</v>
      </c>
      <c r="G548" s="1" t="s">
        <v>129</v>
      </c>
      <c r="I548" s="20">
        <v>25.47</v>
      </c>
      <c r="J548" s="1">
        <v>33.272999999999797</v>
      </c>
      <c r="K548" s="1" t="s">
        <v>134</v>
      </c>
      <c r="M548" s="20">
        <v>35.47</v>
      </c>
      <c r="N548" s="1">
        <v>13.5809999999999</v>
      </c>
      <c r="O548" s="1" t="s">
        <v>135</v>
      </c>
      <c r="Q548" s="20">
        <v>45.47</v>
      </c>
      <c r="R548" s="1">
        <v>4.282</v>
      </c>
      <c r="S548" s="1" t="s">
        <v>137</v>
      </c>
      <c r="U548" s="20">
        <v>55.47</v>
      </c>
      <c r="V548" s="1">
        <v>19.580999999999801</v>
      </c>
      <c r="W548" s="1" t="s">
        <v>137</v>
      </c>
      <c r="Y548" s="20">
        <v>65.47</v>
      </c>
      <c r="Z548" s="1">
        <v>213.245</v>
      </c>
      <c r="AA548" s="1" t="s">
        <v>137</v>
      </c>
      <c r="AC548" s="20">
        <v>75.47</v>
      </c>
      <c r="AD548" s="1">
        <v>5.9229999999999396</v>
      </c>
      <c r="AE548" s="1" t="s">
        <v>125</v>
      </c>
      <c r="AG548" s="20">
        <v>85.47</v>
      </c>
      <c r="AH548" s="1">
        <v>59.229999999999897</v>
      </c>
      <c r="AI548" s="1" t="s">
        <v>125</v>
      </c>
      <c r="AK548" s="20">
        <v>95.47</v>
      </c>
      <c r="AL548" s="1">
        <v>592.30000000000302</v>
      </c>
      <c r="AM548" s="1" t="s">
        <v>125</v>
      </c>
      <c r="AO548" s="4">
        <v>105.47</v>
      </c>
      <c r="AP548" s="1">
        <v>547453</v>
      </c>
      <c r="AQ548" s="1" t="s">
        <v>125</v>
      </c>
      <c r="AS548" s="4">
        <v>115.47</v>
      </c>
      <c r="AT548" s="1">
        <v>547453000</v>
      </c>
      <c r="AU548" s="1" t="s">
        <v>125</v>
      </c>
      <c r="AW548" s="4">
        <v>125.47</v>
      </c>
      <c r="AX548" s="1">
        <v>547453000000</v>
      </c>
      <c r="AY548" s="1" t="s">
        <v>125</v>
      </c>
      <c r="BA548" s="4">
        <v>135.47</v>
      </c>
      <c r="BB548" s="1">
        <v>547453000000000</v>
      </c>
      <c r="BC548" s="1" t="s">
        <v>125</v>
      </c>
      <c r="BE548" s="4">
        <v>145.47</v>
      </c>
      <c r="BF548" s="1">
        <v>5.47453E+17</v>
      </c>
      <c r="BG548" s="1" t="s">
        <v>125</v>
      </c>
    </row>
    <row r="549" spans="1:59" x14ac:dyDescent="0.55000000000000004">
      <c r="A549" s="20">
        <v>5.48</v>
      </c>
      <c r="B549" s="1">
        <v>548</v>
      </c>
      <c r="C549" s="1" t="s">
        <v>131</v>
      </c>
      <c r="E549" s="4">
        <v>15.48</v>
      </c>
      <c r="F549" s="21">
        <v>33.331999999999702</v>
      </c>
      <c r="G549" s="1" t="s">
        <v>129</v>
      </c>
      <c r="I549" s="20">
        <v>25.48</v>
      </c>
      <c r="J549" s="1">
        <v>33.331999999999702</v>
      </c>
      <c r="K549" s="1" t="s">
        <v>134</v>
      </c>
      <c r="M549" s="20">
        <v>35.479999999999997</v>
      </c>
      <c r="N549" s="1">
        <v>13.6039999999999</v>
      </c>
      <c r="O549" s="1" t="s">
        <v>135</v>
      </c>
      <c r="Q549" s="20">
        <v>45.48</v>
      </c>
      <c r="R549" s="1">
        <v>4.2880000000000003</v>
      </c>
      <c r="S549" s="1" t="s">
        <v>137</v>
      </c>
      <c r="U549" s="20">
        <v>55.48</v>
      </c>
      <c r="V549" s="1">
        <v>19.6039999999998</v>
      </c>
      <c r="W549" s="1" t="s">
        <v>137</v>
      </c>
      <c r="Y549" s="20">
        <v>65.48</v>
      </c>
      <c r="Z549" s="1">
        <v>213.58</v>
      </c>
      <c r="AA549" s="1" t="s">
        <v>137</v>
      </c>
      <c r="AC549" s="20">
        <v>75.48</v>
      </c>
      <c r="AD549" s="1">
        <v>5.93199999999994</v>
      </c>
      <c r="AE549" s="1" t="s">
        <v>125</v>
      </c>
      <c r="AG549" s="20">
        <v>85.48</v>
      </c>
      <c r="AH549" s="1">
        <v>59.319999999999901</v>
      </c>
      <c r="AI549" s="1" t="s">
        <v>125</v>
      </c>
      <c r="AK549" s="20">
        <v>95.48</v>
      </c>
      <c r="AL549" s="1">
        <v>593.200000000003</v>
      </c>
      <c r="AM549" s="1" t="s">
        <v>125</v>
      </c>
      <c r="AO549" s="4">
        <v>105.48</v>
      </c>
      <c r="AP549" s="1">
        <v>548452</v>
      </c>
      <c r="AQ549" s="1" t="s">
        <v>125</v>
      </c>
      <c r="AS549" s="4">
        <v>115.48</v>
      </c>
      <c r="AT549" s="1">
        <v>548452000</v>
      </c>
      <c r="AU549" s="1" t="s">
        <v>125</v>
      </c>
      <c r="AW549" s="4">
        <v>125.48</v>
      </c>
      <c r="AX549" s="1">
        <v>548452000000</v>
      </c>
      <c r="AY549" s="1" t="s">
        <v>125</v>
      </c>
      <c r="BA549" s="4">
        <v>135.47999999999999</v>
      </c>
      <c r="BB549" s="1">
        <v>548452000000000</v>
      </c>
      <c r="BC549" s="1" t="s">
        <v>125</v>
      </c>
      <c r="BE549" s="4">
        <v>145.47999999999999</v>
      </c>
      <c r="BF549" s="1">
        <v>5.48452E+17</v>
      </c>
      <c r="BG549" s="1" t="s">
        <v>125</v>
      </c>
    </row>
    <row r="550" spans="1:59" x14ac:dyDescent="0.55000000000000004">
      <c r="A550" s="20">
        <v>5.49</v>
      </c>
      <c r="B550" s="1">
        <v>549</v>
      </c>
      <c r="C550" s="1" t="s">
        <v>131</v>
      </c>
      <c r="E550" s="4">
        <v>15.49</v>
      </c>
      <c r="F550" s="21">
        <v>33.3909999999997</v>
      </c>
      <c r="G550" s="1" t="s">
        <v>129</v>
      </c>
      <c r="I550" s="20">
        <v>25.49</v>
      </c>
      <c r="J550" s="1">
        <v>33.3909999999997</v>
      </c>
      <c r="K550" s="1" t="s">
        <v>134</v>
      </c>
      <c r="M550" s="20">
        <v>35.49</v>
      </c>
      <c r="N550" s="1">
        <v>13.627000000000001</v>
      </c>
      <c r="O550" s="1" t="s">
        <v>135</v>
      </c>
      <c r="Q550" s="20">
        <v>45.49</v>
      </c>
      <c r="R550" s="1">
        <v>4.2939999999999996</v>
      </c>
      <c r="S550" s="1" t="s">
        <v>137</v>
      </c>
      <c r="U550" s="20">
        <v>55.49</v>
      </c>
      <c r="V550" s="1">
        <v>19.6269999999998</v>
      </c>
      <c r="W550" s="1" t="s">
        <v>137</v>
      </c>
      <c r="Y550" s="20">
        <v>65.489999999999995</v>
      </c>
      <c r="Z550" s="1">
        <v>213.91499999999999</v>
      </c>
      <c r="AA550" s="1" t="s">
        <v>137</v>
      </c>
      <c r="AC550" s="20">
        <v>75.489999999999995</v>
      </c>
      <c r="AD550" s="1">
        <v>5.9409999999999403</v>
      </c>
      <c r="AE550" s="1" t="s">
        <v>125</v>
      </c>
      <c r="AG550" s="20">
        <v>85.49</v>
      </c>
      <c r="AH550" s="1">
        <v>59.409999999999897</v>
      </c>
      <c r="AI550" s="1" t="s">
        <v>125</v>
      </c>
      <c r="AK550" s="20">
        <v>95.49</v>
      </c>
      <c r="AL550" s="1">
        <v>594.10000000000298</v>
      </c>
      <c r="AM550" s="1" t="s">
        <v>125</v>
      </c>
      <c r="AO550" s="4">
        <v>105.49</v>
      </c>
      <c r="AP550" s="1">
        <v>549451</v>
      </c>
      <c r="AQ550" s="1" t="s">
        <v>125</v>
      </c>
      <c r="AS550" s="4">
        <v>115.49</v>
      </c>
      <c r="AT550" s="1">
        <v>549451000</v>
      </c>
      <c r="AU550" s="1" t="s">
        <v>125</v>
      </c>
      <c r="AW550" s="4">
        <v>125.49</v>
      </c>
      <c r="AX550" s="1">
        <v>549451000000</v>
      </c>
      <c r="AY550" s="1" t="s">
        <v>125</v>
      </c>
      <c r="BA550" s="4">
        <v>135.49</v>
      </c>
      <c r="BB550" s="1">
        <v>549451000000000</v>
      </c>
      <c r="BC550" s="1" t="s">
        <v>125</v>
      </c>
      <c r="BE550" s="4">
        <v>145.49</v>
      </c>
      <c r="BF550" s="1">
        <v>5.49451E+17</v>
      </c>
      <c r="BG550" s="1" t="s">
        <v>125</v>
      </c>
    </row>
    <row r="551" spans="1:59" x14ac:dyDescent="0.55000000000000004">
      <c r="A551" s="20">
        <v>5.5</v>
      </c>
      <c r="B551" s="1">
        <v>550</v>
      </c>
      <c r="C551" s="1" t="s">
        <v>131</v>
      </c>
      <c r="E551" s="4">
        <v>15.5</v>
      </c>
      <c r="F551" s="21">
        <v>33.449999999999697</v>
      </c>
      <c r="G551" s="1" t="s">
        <v>129</v>
      </c>
      <c r="I551" s="20">
        <v>25.5</v>
      </c>
      <c r="J551" s="1">
        <v>33.449999999999697</v>
      </c>
      <c r="K551" s="1" t="s">
        <v>134</v>
      </c>
      <c r="M551" s="20">
        <v>35.5</v>
      </c>
      <c r="N551" s="1">
        <v>13.65</v>
      </c>
      <c r="O551" s="1" t="s">
        <v>135</v>
      </c>
      <c r="Q551" s="20">
        <v>45.5</v>
      </c>
      <c r="R551" s="1">
        <v>4.3</v>
      </c>
      <c r="S551" s="1" t="s">
        <v>137</v>
      </c>
      <c r="U551" s="20">
        <v>55.5</v>
      </c>
      <c r="V551" s="1">
        <v>19.6499999999998</v>
      </c>
      <c r="W551" s="1" t="s">
        <v>137</v>
      </c>
      <c r="Y551" s="20">
        <v>65.5</v>
      </c>
      <c r="Z551" s="1">
        <v>214.25</v>
      </c>
      <c r="AA551" s="1" t="s">
        <v>137</v>
      </c>
      <c r="AC551" s="20">
        <v>75.5</v>
      </c>
      <c r="AD551" s="1">
        <v>5.9499999999999398</v>
      </c>
      <c r="AE551" s="1" t="s">
        <v>125</v>
      </c>
      <c r="AG551" s="20">
        <v>85.5</v>
      </c>
      <c r="AH551" s="1">
        <v>59.499999999999901</v>
      </c>
      <c r="AI551" s="1" t="s">
        <v>125</v>
      </c>
      <c r="AK551" s="20">
        <v>95.5</v>
      </c>
      <c r="AL551" s="1">
        <v>595.00000000000296</v>
      </c>
      <c r="AM551" s="1" t="s">
        <v>125</v>
      </c>
      <c r="AO551" s="4">
        <v>105.5</v>
      </c>
      <c r="AP551" s="1">
        <v>550450</v>
      </c>
      <c r="AQ551" s="1" t="s">
        <v>125</v>
      </c>
      <c r="AS551" s="4">
        <v>115.5</v>
      </c>
      <c r="AT551" s="1">
        <v>550450000</v>
      </c>
      <c r="AU551" s="1" t="s">
        <v>125</v>
      </c>
      <c r="AW551" s="4">
        <v>125.5</v>
      </c>
      <c r="AX551" s="1">
        <v>550450000000</v>
      </c>
      <c r="AY551" s="1" t="s">
        <v>125</v>
      </c>
      <c r="BA551" s="4">
        <v>135.5</v>
      </c>
      <c r="BB551" s="1">
        <v>550450000000000</v>
      </c>
      <c r="BC551" s="1" t="s">
        <v>125</v>
      </c>
      <c r="BE551" s="4">
        <v>145.5</v>
      </c>
      <c r="BF551" s="1">
        <v>5.5045E+17</v>
      </c>
      <c r="BG551" s="1" t="s">
        <v>125</v>
      </c>
    </row>
    <row r="552" spans="1:59" x14ac:dyDescent="0.55000000000000004">
      <c r="A552" s="20">
        <v>5.51</v>
      </c>
      <c r="B552" s="1">
        <v>551</v>
      </c>
      <c r="C552" s="1" t="s">
        <v>131</v>
      </c>
      <c r="E552" s="4">
        <v>15.51</v>
      </c>
      <c r="F552" s="21">
        <v>33.508999999999702</v>
      </c>
      <c r="G552" s="1" t="s">
        <v>129</v>
      </c>
      <c r="I552" s="20">
        <v>25.51</v>
      </c>
      <c r="J552" s="1">
        <v>33.508999999999702</v>
      </c>
      <c r="K552" s="1" t="s">
        <v>134</v>
      </c>
      <c r="M552" s="20">
        <v>35.51</v>
      </c>
      <c r="N552" s="1">
        <v>13.673</v>
      </c>
      <c r="O552" s="1" t="s">
        <v>135</v>
      </c>
      <c r="Q552" s="20">
        <v>45.51</v>
      </c>
      <c r="R552" s="1">
        <v>4.306</v>
      </c>
      <c r="S552" s="1" t="s">
        <v>137</v>
      </c>
      <c r="U552" s="20">
        <v>55.51</v>
      </c>
      <c r="V552" s="1">
        <v>19.672999999999799</v>
      </c>
      <c r="W552" s="1" t="s">
        <v>137</v>
      </c>
      <c r="Y552" s="20">
        <v>65.510000000000005</v>
      </c>
      <c r="Z552" s="1">
        <v>214.58500000000001</v>
      </c>
      <c r="AA552" s="1" t="s">
        <v>137</v>
      </c>
      <c r="AC552" s="20">
        <v>75.510000000000005</v>
      </c>
      <c r="AD552" s="1">
        <v>5.9589999999999401</v>
      </c>
      <c r="AE552" s="1" t="s">
        <v>125</v>
      </c>
      <c r="AG552" s="20">
        <v>85.51</v>
      </c>
      <c r="AH552" s="1">
        <v>59.589999999999897</v>
      </c>
      <c r="AI552" s="1" t="s">
        <v>125</v>
      </c>
      <c r="AK552" s="20">
        <v>95.51</v>
      </c>
      <c r="AL552" s="1">
        <v>595.90000000000305</v>
      </c>
      <c r="AM552" s="1" t="s">
        <v>125</v>
      </c>
      <c r="AO552" s="4">
        <v>105.51</v>
      </c>
      <c r="AP552" s="1">
        <v>551449</v>
      </c>
      <c r="AQ552" s="1" t="s">
        <v>125</v>
      </c>
      <c r="AS552" s="4">
        <v>115.51</v>
      </c>
      <c r="AT552" s="1">
        <v>551449000</v>
      </c>
      <c r="AU552" s="1" t="s">
        <v>125</v>
      </c>
      <c r="AW552" s="4">
        <v>125.51</v>
      </c>
      <c r="AX552" s="1">
        <v>551449000000</v>
      </c>
      <c r="AY552" s="1" t="s">
        <v>125</v>
      </c>
      <c r="BA552" s="4">
        <v>135.51</v>
      </c>
      <c r="BB552" s="1">
        <v>551449000000000</v>
      </c>
      <c r="BC552" s="1" t="s">
        <v>125</v>
      </c>
      <c r="BE552" s="4">
        <v>145.51</v>
      </c>
      <c r="BF552" s="1">
        <v>5.51449E+17</v>
      </c>
      <c r="BG552" s="1" t="s">
        <v>125</v>
      </c>
    </row>
    <row r="553" spans="1:59" x14ac:dyDescent="0.55000000000000004">
      <c r="A553" s="20">
        <v>5.52</v>
      </c>
      <c r="B553" s="1">
        <v>552</v>
      </c>
      <c r="C553" s="1" t="s">
        <v>131</v>
      </c>
      <c r="E553" s="4">
        <v>15.52</v>
      </c>
      <c r="F553" s="21">
        <v>33.567999999999699</v>
      </c>
      <c r="G553" s="1" t="s">
        <v>129</v>
      </c>
      <c r="I553" s="20">
        <v>25.52</v>
      </c>
      <c r="J553" s="1">
        <v>33.567999999999699</v>
      </c>
      <c r="K553" s="1" t="s">
        <v>134</v>
      </c>
      <c r="M553" s="20">
        <v>35.520000000000003</v>
      </c>
      <c r="N553" s="1">
        <v>13.6959999999999</v>
      </c>
      <c r="O553" s="1" t="s">
        <v>135</v>
      </c>
      <c r="Q553" s="20">
        <v>45.52</v>
      </c>
      <c r="R553" s="1">
        <v>4.3120000000000003</v>
      </c>
      <c r="S553" s="1" t="s">
        <v>137</v>
      </c>
      <c r="U553" s="20">
        <v>55.52</v>
      </c>
      <c r="V553" s="1">
        <v>19.695999999999799</v>
      </c>
      <c r="W553" s="1" t="s">
        <v>137</v>
      </c>
      <c r="Y553" s="20">
        <v>65.52</v>
      </c>
      <c r="Z553" s="1">
        <v>214.92</v>
      </c>
      <c r="AA553" s="1" t="s">
        <v>137</v>
      </c>
      <c r="AC553" s="20">
        <v>75.52</v>
      </c>
      <c r="AD553" s="1">
        <v>5.9679999999999396</v>
      </c>
      <c r="AE553" s="1" t="s">
        <v>125</v>
      </c>
      <c r="AG553" s="20">
        <v>85.52</v>
      </c>
      <c r="AH553" s="1">
        <v>59.6799999999999</v>
      </c>
      <c r="AI553" s="1" t="s">
        <v>125</v>
      </c>
      <c r="AK553" s="20">
        <v>95.52</v>
      </c>
      <c r="AL553" s="1">
        <v>596.80000000000302</v>
      </c>
      <c r="AM553" s="1" t="s">
        <v>125</v>
      </c>
      <c r="AO553" s="4">
        <v>105.52</v>
      </c>
      <c r="AP553" s="1">
        <v>552448</v>
      </c>
      <c r="AQ553" s="1" t="s">
        <v>125</v>
      </c>
      <c r="AS553" s="4">
        <v>115.52</v>
      </c>
      <c r="AT553" s="1">
        <v>552448000</v>
      </c>
      <c r="AU553" s="1" t="s">
        <v>125</v>
      </c>
      <c r="AW553" s="4">
        <v>125.52</v>
      </c>
      <c r="AX553" s="1">
        <v>552448000000</v>
      </c>
      <c r="AY553" s="1" t="s">
        <v>125</v>
      </c>
      <c r="BA553" s="4">
        <v>135.52000000000001</v>
      </c>
      <c r="BB553" s="1">
        <v>552448000000000</v>
      </c>
      <c r="BC553" s="1" t="s">
        <v>125</v>
      </c>
      <c r="BE553" s="4">
        <v>145.52000000000001</v>
      </c>
      <c r="BF553" s="1">
        <v>5.52448E+17</v>
      </c>
      <c r="BG553" s="1" t="s">
        <v>125</v>
      </c>
    </row>
    <row r="554" spans="1:59" x14ac:dyDescent="0.55000000000000004">
      <c r="A554" s="20">
        <v>5.53</v>
      </c>
      <c r="B554" s="1">
        <v>553</v>
      </c>
      <c r="C554" s="1" t="s">
        <v>131</v>
      </c>
      <c r="E554" s="4">
        <v>15.53</v>
      </c>
      <c r="F554" s="21">
        <v>33.626999999999697</v>
      </c>
      <c r="G554" s="1" t="s">
        <v>129</v>
      </c>
      <c r="I554" s="20">
        <v>25.53</v>
      </c>
      <c r="J554" s="1">
        <v>33.626999999999697</v>
      </c>
      <c r="K554" s="1" t="s">
        <v>134</v>
      </c>
      <c r="M554" s="20">
        <v>35.53</v>
      </c>
      <c r="N554" s="1">
        <v>13.7189999999999</v>
      </c>
      <c r="O554" s="1" t="s">
        <v>135</v>
      </c>
      <c r="Q554" s="20">
        <v>45.53</v>
      </c>
      <c r="R554" s="1">
        <v>4.3179999999999996</v>
      </c>
      <c r="S554" s="1" t="s">
        <v>137</v>
      </c>
      <c r="U554" s="20">
        <v>55.53</v>
      </c>
      <c r="V554" s="1">
        <v>19.718999999999799</v>
      </c>
      <c r="W554" s="1" t="s">
        <v>137</v>
      </c>
      <c r="Y554" s="20">
        <v>65.53</v>
      </c>
      <c r="Z554" s="1">
        <v>215.255</v>
      </c>
      <c r="AA554" s="1" t="s">
        <v>137</v>
      </c>
      <c r="AC554" s="20">
        <v>75.53</v>
      </c>
      <c r="AD554" s="1">
        <v>5.9769999999999399</v>
      </c>
      <c r="AE554" s="1" t="s">
        <v>125</v>
      </c>
      <c r="AG554" s="20">
        <v>85.53</v>
      </c>
      <c r="AH554" s="1">
        <v>59.769999999999897</v>
      </c>
      <c r="AI554" s="1" t="s">
        <v>125</v>
      </c>
      <c r="AK554" s="20">
        <v>95.53</v>
      </c>
      <c r="AL554" s="1">
        <v>597.700000000003</v>
      </c>
      <c r="AM554" s="1" t="s">
        <v>125</v>
      </c>
      <c r="AO554" s="4">
        <v>105.53</v>
      </c>
      <c r="AP554" s="1">
        <v>553447</v>
      </c>
      <c r="AQ554" s="1" t="s">
        <v>125</v>
      </c>
      <c r="AS554" s="4">
        <v>115.53</v>
      </c>
      <c r="AT554" s="1">
        <v>553447000</v>
      </c>
      <c r="AU554" s="1" t="s">
        <v>125</v>
      </c>
      <c r="AW554" s="4">
        <v>125.53</v>
      </c>
      <c r="AX554" s="1">
        <v>553447000000</v>
      </c>
      <c r="AY554" s="1" t="s">
        <v>125</v>
      </c>
      <c r="BA554" s="4">
        <v>135.53</v>
      </c>
      <c r="BB554" s="1">
        <v>553447000000000</v>
      </c>
      <c r="BC554" s="1" t="s">
        <v>125</v>
      </c>
      <c r="BE554" s="4">
        <v>145.53</v>
      </c>
      <c r="BF554" s="1">
        <v>5.53447E+17</v>
      </c>
      <c r="BG554" s="1" t="s">
        <v>125</v>
      </c>
    </row>
    <row r="555" spans="1:59" x14ac:dyDescent="0.55000000000000004">
      <c r="A555" s="20">
        <v>5.54</v>
      </c>
      <c r="B555" s="1">
        <v>554</v>
      </c>
      <c r="C555" s="1" t="s">
        <v>131</v>
      </c>
      <c r="E555" s="4">
        <v>15.54</v>
      </c>
      <c r="F555" s="21">
        <v>33.685999999999702</v>
      </c>
      <c r="G555" s="1" t="s">
        <v>129</v>
      </c>
      <c r="I555" s="20">
        <v>25.54</v>
      </c>
      <c r="J555" s="1">
        <v>33.685999999999702</v>
      </c>
      <c r="K555" s="1" t="s">
        <v>134</v>
      </c>
      <c r="M555" s="20">
        <v>35.54</v>
      </c>
      <c r="N555" s="1">
        <v>13.7419999999999</v>
      </c>
      <c r="O555" s="1" t="s">
        <v>135</v>
      </c>
      <c r="Q555" s="20">
        <v>45.54</v>
      </c>
      <c r="R555" s="1">
        <v>4.3239999999999998</v>
      </c>
      <c r="S555" s="1" t="s">
        <v>137</v>
      </c>
      <c r="U555" s="20">
        <v>55.54</v>
      </c>
      <c r="V555" s="1">
        <v>19.741999999999798</v>
      </c>
      <c r="W555" s="1" t="s">
        <v>137</v>
      </c>
      <c r="Y555" s="20">
        <v>65.540000000000006</v>
      </c>
      <c r="Z555" s="1">
        <v>215.59</v>
      </c>
      <c r="AA555" s="1" t="s">
        <v>137</v>
      </c>
      <c r="AC555" s="20">
        <v>75.540000000000006</v>
      </c>
      <c r="AD555" s="1">
        <v>5.9859999999999403</v>
      </c>
      <c r="AE555" s="1" t="s">
        <v>125</v>
      </c>
      <c r="AG555" s="20">
        <v>85.54</v>
      </c>
      <c r="AH555" s="1">
        <v>59.8599999999999</v>
      </c>
      <c r="AI555" s="1" t="s">
        <v>125</v>
      </c>
      <c r="AK555" s="20">
        <v>95.54</v>
      </c>
      <c r="AL555" s="1">
        <v>598.60000000000298</v>
      </c>
      <c r="AM555" s="1" t="s">
        <v>125</v>
      </c>
      <c r="AO555" s="4">
        <v>105.54</v>
      </c>
      <c r="AP555" s="1">
        <v>554446</v>
      </c>
      <c r="AQ555" s="1" t="s">
        <v>125</v>
      </c>
      <c r="AS555" s="4">
        <v>115.54</v>
      </c>
      <c r="AT555" s="1">
        <v>554446000</v>
      </c>
      <c r="AU555" s="1" t="s">
        <v>125</v>
      </c>
      <c r="AW555" s="4">
        <v>125.54</v>
      </c>
      <c r="AX555" s="1">
        <v>554446000000</v>
      </c>
      <c r="AY555" s="1" t="s">
        <v>125</v>
      </c>
      <c r="BA555" s="4">
        <v>135.54</v>
      </c>
      <c r="BB555" s="1">
        <v>554446000000000</v>
      </c>
      <c r="BC555" s="1" t="s">
        <v>125</v>
      </c>
      <c r="BE555" s="4">
        <v>145.54</v>
      </c>
      <c r="BF555" s="1">
        <v>5.54446E+17</v>
      </c>
      <c r="BG555" s="1" t="s">
        <v>125</v>
      </c>
    </row>
    <row r="556" spans="1:59" x14ac:dyDescent="0.55000000000000004">
      <c r="A556" s="20">
        <v>5.55</v>
      </c>
      <c r="B556" s="1">
        <v>555</v>
      </c>
      <c r="C556" s="1" t="s">
        <v>131</v>
      </c>
      <c r="E556" s="4">
        <v>15.55</v>
      </c>
      <c r="F556" s="21">
        <v>33.744999999999699</v>
      </c>
      <c r="G556" s="1" t="s">
        <v>129</v>
      </c>
      <c r="I556" s="20">
        <v>25.55</v>
      </c>
      <c r="J556" s="1">
        <v>33.744999999999699</v>
      </c>
      <c r="K556" s="1" t="s">
        <v>134</v>
      </c>
      <c r="M556" s="20">
        <v>35.549999999999997</v>
      </c>
      <c r="N556" s="1">
        <v>13.764999999999899</v>
      </c>
      <c r="O556" s="1" t="s">
        <v>135</v>
      </c>
      <c r="Q556" s="20">
        <v>45.55</v>
      </c>
      <c r="R556" s="1">
        <v>4.33</v>
      </c>
      <c r="S556" s="1" t="s">
        <v>137</v>
      </c>
      <c r="U556" s="20">
        <v>55.55</v>
      </c>
      <c r="V556" s="1">
        <v>19.764999999999802</v>
      </c>
      <c r="W556" s="1" t="s">
        <v>137</v>
      </c>
      <c r="Y556" s="20">
        <v>65.55</v>
      </c>
      <c r="Z556" s="1">
        <v>215.92500000000001</v>
      </c>
      <c r="AA556" s="1" t="s">
        <v>137</v>
      </c>
      <c r="AC556" s="20">
        <v>75.55</v>
      </c>
      <c r="AD556" s="1">
        <v>5.9949999999999397</v>
      </c>
      <c r="AE556" s="1" t="s">
        <v>125</v>
      </c>
      <c r="AG556" s="20">
        <v>85.55</v>
      </c>
      <c r="AH556" s="1">
        <v>59.949999999999903</v>
      </c>
      <c r="AI556" s="1" t="s">
        <v>125</v>
      </c>
      <c r="AK556" s="20">
        <v>95.55</v>
      </c>
      <c r="AL556" s="1">
        <v>599.50000000000296</v>
      </c>
      <c r="AM556" s="1" t="s">
        <v>125</v>
      </c>
      <c r="AO556" s="4">
        <v>105.55</v>
      </c>
      <c r="AP556" s="1">
        <v>555445</v>
      </c>
      <c r="AQ556" s="1" t="s">
        <v>125</v>
      </c>
      <c r="AS556" s="4">
        <v>115.55</v>
      </c>
      <c r="AT556" s="1">
        <v>555445000</v>
      </c>
      <c r="AU556" s="1" t="s">
        <v>125</v>
      </c>
      <c r="AW556" s="4">
        <v>125.55</v>
      </c>
      <c r="AX556" s="1">
        <v>555445000000</v>
      </c>
      <c r="AY556" s="1" t="s">
        <v>125</v>
      </c>
      <c r="BA556" s="4">
        <v>135.55000000000001</v>
      </c>
      <c r="BB556" s="1">
        <v>555445000000000</v>
      </c>
      <c r="BC556" s="1" t="s">
        <v>125</v>
      </c>
      <c r="BE556" s="4">
        <v>145.55000000000001</v>
      </c>
      <c r="BF556" s="1">
        <v>5.55445E+17</v>
      </c>
      <c r="BG556" s="1" t="s">
        <v>125</v>
      </c>
    </row>
    <row r="557" spans="1:59" x14ac:dyDescent="0.55000000000000004">
      <c r="A557" s="20">
        <v>5.56</v>
      </c>
      <c r="B557" s="1">
        <v>556</v>
      </c>
      <c r="C557" s="1" t="s">
        <v>131</v>
      </c>
      <c r="E557" s="4">
        <v>15.56</v>
      </c>
      <c r="F557" s="21">
        <v>33.803999999999697</v>
      </c>
      <c r="G557" s="1" t="s">
        <v>129</v>
      </c>
      <c r="I557" s="20">
        <v>25.56</v>
      </c>
      <c r="J557" s="1">
        <v>33.803999999999697</v>
      </c>
      <c r="K557" s="1" t="s">
        <v>134</v>
      </c>
      <c r="M557" s="20">
        <v>35.56</v>
      </c>
      <c r="N557" s="1">
        <v>13.788</v>
      </c>
      <c r="O557" s="1" t="s">
        <v>135</v>
      </c>
      <c r="Q557" s="20">
        <v>45.56</v>
      </c>
      <c r="R557" s="1">
        <v>4.3360000000000003</v>
      </c>
      <c r="S557" s="1" t="s">
        <v>137</v>
      </c>
      <c r="U557" s="20">
        <v>55.56</v>
      </c>
      <c r="V557" s="1">
        <v>19.787999999999801</v>
      </c>
      <c r="W557" s="1" t="s">
        <v>137</v>
      </c>
      <c r="Y557" s="20">
        <v>65.56</v>
      </c>
      <c r="Z557" s="1">
        <v>216.26</v>
      </c>
      <c r="AA557" s="1" t="s">
        <v>137</v>
      </c>
      <c r="AC557" s="20">
        <v>75.56</v>
      </c>
      <c r="AD557" s="1">
        <v>6.0039999999999401</v>
      </c>
      <c r="AE557" s="1" t="s">
        <v>125</v>
      </c>
      <c r="AG557" s="20">
        <v>85.56</v>
      </c>
      <c r="AH557" s="1">
        <v>60.0399999999999</v>
      </c>
      <c r="AI557" s="1" t="s">
        <v>125</v>
      </c>
      <c r="AK557" s="20">
        <v>95.56</v>
      </c>
      <c r="AL557" s="1">
        <v>600.40000000000305</v>
      </c>
      <c r="AM557" s="1" t="s">
        <v>125</v>
      </c>
      <c r="AO557" s="4">
        <v>105.56</v>
      </c>
      <c r="AP557" s="1">
        <v>556444</v>
      </c>
      <c r="AQ557" s="1" t="s">
        <v>125</v>
      </c>
      <c r="AS557" s="4">
        <v>115.56</v>
      </c>
      <c r="AT557" s="1">
        <v>556444000</v>
      </c>
      <c r="AU557" s="1" t="s">
        <v>125</v>
      </c>
      <c r="AW557" s="4">
        <v>125.56</v>
      </c>
      <c r="AX557" s="1">
        <v>556444000000</v>
      </c>
      <c r="AY557" s="1" t="s">
        <v>125</v>
      </c>
      <c r="BA557" s="4">
        <v>135.56</v>
      </c>
      <c r="BB557" s="1">
        <v>556444000000000</v>
      </c>
      <c r="BC557" s="1" t="s">
        <v>125</v>
      </c>
      <c r="BE557" s="4">
        <v>145.56</v>
      </c>
      <c r="BF557" s="1">
        <v>5.56444E+17</v>
      </c>
      <c r="BG557" s="1" t="s">
        <v>125</v>
      </c>
    </row>
    <row r="558" spans="1:59" x14ac:dyDescent="0.55000000000000004">
      <c r="A558" s="20">
        <v>5.57</v>
      </c>
      <c r="B558" s="1">
        <v>557</v>
      </c>
      <c r="C558" s="1" t="s">
        <v>131</v>
      </c>
      <c r="E558" s="4">
        <v>15.57</v>
      </c>
      <c r="F558" s="21">
        <v>33.862999999999701</v>
      </c>
      <c r="G558" s="1" t="s">
        <v>129</v>
      </c>
      <c r="I558" s="20">
        <v>25.57</v>
      </c>
      <c r="J558" s="1">
        <v>33.862999999999701</v>
      </c>
      <c r="K558" s="1" t="s">
        <v>134</v>
      </c>
      <c r="M558" s="20">
        <v>35.57</v>
      </c>
      <c r="N558" s="1">
        <v>13.811</v>
      </c>
      <c r="O558" s="1" t="s">
        <v>135</v>
      </c>
      <c r="Q558" s="20">
        <v>45.57</v>
      </c>
      <c r="R558" s="1">
        <v>4.3419999999999996</v>
      </c>
      <c r="S558" s="1" t="s">
        <v>137</v>
      </c>
      <c r="U558" s="20">
        <v>55.57</v>
      </c>
      <c r="V558" s="1">
        <v>19.810999999999801</v>
      </c>
      <c r="W558" s="1" t="s">
        <v>137</v>
      </c>
      <c r="Y558" s="20">
        <v>65.569999999999993</v>
      </c>
      <c r="Z558" s="1">
        <v>216.595</v>
      </c>
      <c r="AA558" s="1" t="s">
        <v>137</v>
      </c>
      <c r="AC558" s="20">
        <v>75.569999999999993</v>
      </c>
      <c r="AD558" s="1">
        <v>6.0129999999999404</v>
      </c>
      <c r="AE558" s="1" t="s">
        <v>125</v>
      </c>
      <c r="AG558" s="20">
        <v>85.57</v>
      </c>
      <c r="AH558" s="1">
        <v>60.129999999999903</v>
      </c>
      <c r="AI558" s="1" t="s">
        <v>125</v>
      </c>
      <c r="AK558" s="20">
        <v>95.57</v>
      </c>
      <c r="AL558" s="1">
        <v>601.30000000000302</v>
      </c>
      <c r="AM558" s="1" t="s">
        <v>125</v>
      </c>
      <c r="AO558" s="4">
        <v>105.57</v>
      </c>
      <c r="AP558" s="1">
        <v>557443</v>
      </c>
      <c r="AQ558" s="1" t="s">
        <v>125</v>
      </c>
      <c r="AS558" s="4">
        <v>115.57</v>
      </c>
      <c r="AT558" s="1">
        <v>557443000</v>
      </c>
      <c r="AU558" s="1" t="s">
        <v>125</v>
      </c>
      <c r="AW558" s="4">
        <v>125.57</v>
      </c>
      <c r="AX558" s="1">
        <v>557443000000</v>
      </c>
      <c r="AY558" s="1" t="s">
        <v>125</v>
      </c>
      <c r="BA558" s="4">
        <v>135.57</v>
      </c>
      <c r="BB558" s="1">
        <v>557443000000000</v>
      </c>
      <c r="BC558" s="1" t="s">
        <v>125</v>
      </c>
      <c r="BE558" s="4">
        <v>145.57</v>
      </c>
      <c r="BF558" s="1">
        <v>5.57443E+17</v>
      </c>
      <c r="BG558" s="1" t="s">
        <v>125</v>
      </c>
    </row>
    <row r="559" spans="1:59" x14ac:dyDescent="0.55000000000000004">
      <c r="A559" s="20">
        <v>5.58</v>
      </c>
      <c r="B559" s="1">
        <v>558</v>
      </c>
      <c r="C559" s="1" t="s">
        <v>131</v>
      </c>
      <c r="E559" s="4">
        <v>15.58</v>
      </c>
      <c r="F559" s="21">
        <v>33.921999999999699</v>
      </c>
      <c r="G559" s="1" t="s">
        <v>129</v>
      </c>
      <c r="I559" s="20">
        <v>25.58</v>
      </c>
      <c r="J559" s="1">
        <v>33.921999999999699</v>
      </c>
      <c r="K559" s="1" t="s">
        <v>134</v>
      </c>
      <c r="M559" s="20">
        <v>35.58</v>
      </c>
      <c r="N559" s="1">
        <v>13.8339999999999</v>
      </c>
      <c r="O559" s="1" t="s">
        <v>135</v>
      </c>
      <c r="Q559" s="20">
        <v>45.58</v>
      </c>
      <c r="R559" s="1">
        <v>4.3479999999999999</v>
      </c>
      <c r="S559" s="1" t="s">
        <v>137</v>
      </c>
      <c r="U559" s="20">
        <v>55.58</v>
      </c>
      <c r="V559" s="1">
        <v>19.833999999999801</v>
      </c>
      <c r="W559" s="1" t="s">
        <v>137</v>
      </c>
      <c r="Y559" s="20">
        <v>65.58</v>
      </c>
      <c r="Z559" s="1">
        <v>216.93</v>
      </c>
      <c r="AA559" s="1" t="s">
        <v>137</v>
      </c>
      <c r="AC559" s="20">
        <v>75.58</v>
      </c>
      <c r="AD559" s="1">
        <v>6.0219999999999398</v>
      </c>
      <c r="AE559" s="1" t="s">
        <v>125</v>
      </c>
      <c r="AG559" s="20">
        <v>85.58</v>
      </c>
      <c r="AH559" s="1">
        <v>60.219999999999899</v>
      </c>
      <c r="AI559" s="1" t="s">
        <v>125</v>
      </c>
      <c r="AK559" s="20">
        <v>95.58</v>
      </c>
      <c r="AL559" s="1">
        <v>602.200000000003</v>
      </c>
      <c r="AM559" s="1" t="s">
        <v>125</v>
      </c>
      <c r="AO559" s="4">
        <v>105.58</v>
      </c>
      <c r="AP559" s="1">
        <v>558442</v>
      </c>
      <c r="AQ559" s="1" t="s">
        <v>125</v>
      </c>
      <c r="AS559" s="4">
        <v>115.58</v>
      </c>
      <c r="AT559" s="1">
        <v>558442000</v>
      </c>
      <c r="AU559" s="1" t="s">
        <v>125</v>
      </c>
      <c r="AW559" s="4">
        <v>125.58</v>
      </c>
      <c r="AX559" s="1">
        <v>558442000000</v>
      </c>
      <c r="AY559" s="1" t="s">
        <v>125</v>
      </c>
      <c r="BA559" s="4">
        <v>135.58000000000001</v>
      </c>
      <c r="BB559" s="1">
        <v>558442000000000</v>
      </c>
      <c r="BC559" s="1" t="s">
        <v>125</v>
      </c>
      <c r="BE559" s="4">
        <v>145.58000000000001</v>
      </c>
      <c r="BF559" s="1">
        <v>5.58442E+17</v>
      </c>
      <c r="BG559" s="1" t="s">
        <v>125</v>
      </c>
    </row>
    <row r="560" spans="1:59" x14ac:dyDescent="0.55000000000000004">
      <c r="A560" s="20">
        <v>5.59</v>
      </c>
      <c r="B560" s="1">
        <v>559</v>
      </c>
      <c r="C560" s="1" t="s">
        <v>131</v>
      </c>
      <c r="E560" s="4">
        <v>15.59</v>
      </c>
      <c r="F560" s="21">
        <v>33.980999999999703</v>
      </c>
      <c r="G560" s="1" t="s">
        <v>129</v>
      </c>
      <c r="I560" s="20">
        <v>25.59</v>
      </c>
      <c r="J560" s="1">
        <v>33.980999999999703</v>
      </c>
      <c r="K560" s="1" t="s">
        <v>134</v>
      </c>
      <c r="M560" s="20">
        <v>35.590000000000003</v>
      </c>
      <c r="N560" s="1">
        <v>13.8569999999999</v>
      </c>
      <c r="O560" s="1" t="s">
        <v>135</v>
      </c>
      <c r="Q560" s="20">
        <v>45.59</v>
      </c>
      <c r="R560" s="1">
        <v>4.3540000000000001</v>
      </c>
      <c r="S560" s="1" t="s">
        <v>137</v>
      </c>
      <c r="U560" s="20">
        <v>55.59</v>
      </c>
      <c r="V560" s="1">
        <v>19.8569999999998</v>
      </c>
      <c r="W560" s="1" t="s">
        <v>137</v>
      </c>
      <c r="Y560" s="20">
        <v>65.59</v>
      </c>
      <c r="Z560" s="1">
        <v>217.26499999999999</v>
      </c>
      <c r="AA560" s="1" t="s">
        <v>137</v>
      </c>
      <c r="AC560" s="20">
        <v>75.59</v>
      </c>
      <c r="AD560" s="1">
        <v>6.0309999999999402</v>
      </c>
      <c r="AE560" s="1" t="s">
        <v>125</v>
      </c>
      <c r="AG560" s="20">
        <v>85.59</v>
      </c>
      <c r="AH560" s="1">
        <v>60.309999999999903</v>
      </c>
      <c r="AI560" s="1" t="s">
        <v>125</v>
      </c>
      <c r="AK560" s="20">
        <v>95.59</v>
      </c>
      <c r="AL560" s="1">
        <v>603.10000000000298</v>
      </c>
      <c r="AM560" s="1" t="s">
        <v>125</v>
      </c>
      <c r="AO560" s="4">
        <v>105.59</v>
      </c>
      <c r="AP560" s="1">
        <v>559441</v>
      </c>
      <c r="AQ560" s="1" t="s">
        <v>125</v>
      </c>
      <c r="AS560" s="4">
        <v>115.59</v>
      </c>
      <c r="AT560" s="1">
        <v>559441000</v>
      </c>
      <c r="AU560" s="1" t="s">
        <v>125</v>
      </c>
      <c r="AW560" s="4">
        <v>125.59</v>
      </c>
      <c r="AX560" s="1">
        <v>559441000000</v>
      </c>
      <c r="AY560" s="1" t="s">
        <v>125</v>
      </c>
      <c r="BA560" s="4">
        <v>135.59</v>
      </c>
      <c r="BB560" s="1">
        <v>559441000000000</v>
      </c>
      <c r="BC560" s="1" t="s">
        <v>125</v>
      </c>
      <c r="BE560" s="4">
        <v>145.59</v>
      </c>
      <c r="BF560" s="1">
        <v>5.59441E+17</v>
      </c>
      <c r="BG560" s="1" t="s">
        <v>125</v>
      </c>
    </row>
    <row r="561" spans="1:59" x14ac:dyDescent="0.55000000000000004">
      <c r="A561" s="20">
        <v>5.6</v>
      </c>
      <c r="B561" s="1">
        <v>560</v>
      </c>
      <c r="C561" s="1" t="s">
        <v>131</v>
      </c>
      <c r="E561" s="4">
        <v>15.6</v>
      </c>
      <c r="F561" s="21">
        <v>34.039999999999701</v>
      </c>
      <c r="G561" s="1" t="s">
        <v>129</v>
      </c>
      <c r="I561" s="20">
        <v>25.6</v>
      </c>
      <c r="J561" s="1">
        <v>34.039999999999701</v>
      </c>
      <c r="K561" s="1" t="s">
        <v>134</v>
      </c>
      <c r="M561" s="20">
        <v>35.6</v>
      </c>
      <c r="N561" s="1">
        <v>13.8799999999999</v>
      </c>
      <c r="O561" s="1" t="s">
        <v>135</v>
      </c>
      <c r="Q561" s="20">
        <v>45.6</v>
      </c>
      <c r="R561" s="1">
        <v>4.3600000000000003</v>
      </c>
      <c r="S561" s="1" t="s">
        <v>137</v>
      </c>
      <c r="U561" s="20">
        <v>55.6</v>
      </c>
      <c r="V561" s="1">
        <v>19.8799999999998</v>
      </c>
      <c r="W561" s="1" t="s">
        <v>137</v>
      </c>
      <c r="Y561" s="20">
        <v>65.599999999999994</v>
      </c>
      <c r="Z561" s="1">
        <v>217.6</v>
      </c>
      <c r="AA561" s="1" t="s">
        <v>137</v>
      </c>
      <c r="AC561" s="20">
        <v>75.599999999999994</v>
      </c>
      <c r="AD561" s="1">
        <v>6.0399999999999396</v>
      </c>
      <c r="AE561" s="1" t="s">
        <v>125</v>
      </c>
      <c r="AG561" s="20">
        <v>85.6</v>
      </c>
      <c r="AH561" s="1">
        <v>60.399999999999899</v>
      </c>
      <c r="AI561" s="1" t="s">
        <v>125</v>
      </c>
      <c r="AK561" s="20">
        <v>95.6</v>
      </c>
      <c r="AL561" s="1">
        <v>604.00000000000296</v>
      </c>
      <c r="AM561" s="1" t="s">
        <v>125</v>
      </c>
      <c r="AO561" s="4">
        <v>105.6</v>
      </c>
      <c r="AP561" s="1">
        <v>560440</v>
      </c>
      <c r="AQ561" s="1" t="s">
        <v>125</v>
      </c>
      <c r="AS561" s="4">
        <v>115.6</v>
      </c>
      <c r="AT561" s="1">
        <v>560440000</v>
      </c>
      <c r="AU561" s="1" t="s">
        <v>125</v>
      </c>
      <c r="AW561" s="4">
        <v>125.6</v>
      </c>
      <c r="AX561" s="1">
        <v>560440000000</v>
      </c>
      <c r="AY561" s="1" t="s">
        <v>125</v>
      </c>
      <c r="BA561" s="4">
        <v>135.6</v>
      </c>
      <c r="BB561" s="1">
        <v>560440000000000</v>
      </c>
      <c r="BC561" s="1" t="s">
        <v>125</v>
      </c>
      <c r="BE561" s="4">
        <v>145.6</v>
      </c>
      <c r="BF561" s="1">
        <v>5.6044E+17</v>
      </c>
      <c r="BG561" s="1" t="s">
        <v>125</v>
      </c>
    </row>
    <row r="562" spans="1:59" x14ac:dyDescent="0.55000000000000004">
      <c r="A562" s="20">
        <v>5.61</v>
      </c>
      <c r="B562" s="1">
        <v>561</v>
      </c>
      <c r="C562" s="1" t="s">
        <v>131</v>
      </c>
      <c r="E562" s="4">
        <v>15.61</v>
      </c>
      <c r="F562" s="21">
        <v>34.098999999999698</v>
      </c>
      <c r="G562" s="1" t="s">
        <v>129</v>
      </c>
      <c r="I562" s="20">
        <v>25.61</v>
      </c>
      <c r="J562" s="1">
        <v>34.098999999999698</v>
      </c>
      <c r="K562" s="1" t="s">
        <v>134</v>
      </c>
      <c r="M562" s="20">
        <v>35.61</v>
      </c>
      <c r="N562" s="1">
        <v>13.902999999999899</v>
      </c>
      <c r="O562" s="1" t="s">
        <v>135</v>
      </c>
      <c r="Q562" s="20">
        <v>45.61</v>
      </c>
      <c r="R562" s="1">
        <v>4.3659999999999997</v>
      </c>
      <c r="S562" s="1" t="s">
        <v>137</v>
      </c>
      <c r="U562" s="20">
        <v>55.61</v>
      </c>
      <c r="V562" s="1">
        <v>19.9029999999998</v>
      </c>
      <c r="W562" s="1" t="s">
        <v>137</v>
      </c>
      <c r="Y562" s="20">
        <v>65.61</v>
      </c>
      <c r="Z562" s="1">
        <v>217.935</v>
      </c>
      <c r="AA562" s="1" t="s">
        <v>137</v>
      </c>
      <c r="AC562" s="20">
        <v>75.61</v>
      </c>
      <c r="AD562" s="1">
        <v>6.04899999999994</v>
      </c>
      <c r="AE562" s="1" t="s">
        <v>125</v>
      </c>
      <c r="AG562" s="20">
        <v>85.61</v>
      </c>
      <c r="AH562" s="1">
        <v>60.489999999999903</v>
      </c>
      <c r="AI562" s="1" t="s">
        <v>125</v>
      </c>
      <c r="AK562" s="20">
        <v>95.61</v>
      </c>
      <c r="AL562" s="1">
        <v>604.90000000000305</v>
      </c>
      <c r="AM562" s="1" t="s">
        <v>125</v>
      </c>
      <c r="AO562" s="4">
        <v>105.61</v>
      </c>
      <c r="AP562" s="1">
        <v>561439</v>
      </c>
      <c r="AQ562" s="1" t="s">
        <v>125</v>
      </c>
      <c r="AS562" s="4">
        <v>115.61</v>
      </c>
      <c r="AT562" s="1">
        <v>561439000</v>
      </c>
      <c r="AU562" s="1" t="s">
        <v>125</v>
      </c>
      <c r="AW562" s="4">
        <v>125.61</v>
      </c>
      <c r="AX562" s="1">
        <v>561439000000</v>
      </c>
      <c r="AY562" s="1" t="s">
        <v>125</v>
      </c>
      <c r="BA562" s="4">
        <v>135.61000000000001</v>
      </c>
      <c r="BB562" s="1">
        <v>561439000000000</v>
      </c>
      <c r="BC562" s="1" t="s">
        <v>125</v>
      </c>
      <c r="BE562" s="4">
        <v>145.61000000000001</v>
      </c>
      <c r="BF562" s="1">
        <v>5.61439E+17</v>
      </c>
      <c r="BG562" s="1" t="s">
        <v>125</v>
      </c>
    </row>
    <row r="563" spans="1:59" x14ac:dyDescent="0.55000000000000004">
      <c r="A563" s="20">
        <v>5.62</v>
      </c>
      <c r="B563" s="1">
        <v>562</v>
      </c>
      <c r="C563" s="1" t="s">
        <v>131</v>
      </c>
      <c r="E563" s="4">
        <v>15.62</v>
      </c>
      <c r="F563" s="21">
        <v>34.157999999999703</v>
      </c>
      <c r="G563" s="1" t="s">
        <v>129</v>
      </c>
      <c r="I563" s="20">
        <v>25.62</v>
      </c>
      <c r="J563" s="1">
        <v>34.157999999999703</v>
      </c>
      <c r="K563" s="1" t="s">
        <v>134</v>
      </c>
      <c r="M563" s="20">
        <v>35.619999999999997</v>
      </c>
      <c r="N563" s="1">
        <v>13.925999999999901</v>
      </c>
      <c r="O563" s="1" t="s">
        <v>135</v>
      </c>
      <c r="Q563" s="20">
        <v>45.62</v>
      </c>
      <c r="R563" s="1">
        <v>4.3719999999999999</v>
      </c>
      <c r="S563" s="1" t="s">
        <v>137</v>
      </c>
      <c r="U563" s="20">
        <v>55.62</v>
      </c>
      <c r="V563" s="1">
        <v>19.925999999999799</v>
      </c>
      <c r="W563" s="1" t="s">
        <v>137</v>
      </c>
      <c r="Y563" s="20">
        <v>65.62</v>
      </c>
      <c r="Z563" s="1">
        <v>218.27</v>
      </c>
      <c r="AA563" s="1" t="s">
        <v>137</v>
      </c>
      <c r="AC563" s="20">
        <v>75.62</v>
      </c>
      <c r="AD563" s="1">
        <v>6.0579999999999403</v>
      </c>
      <c r="AE563" s="1" t="s">
        <v>125</v>
      </c>
      <c r="AG563" s="20">
        <v>85.62</v>
      </c>
      <c r="AH563" s="1">
        <v>60.579999999999899</v>
      </c>
      <c r="AI563" s="1" t="s">
        <v>125</v>
      </c>
      <c r="AK563" s="20">
        <v>95.62</v>
      </c>
      <c r="AL563" s="1">
        <v>605.80000000000302</v>
      </c>
      <c r="AM563" s="1" t="s">
        <v>125</v>
      </c>
      <c r="AO563" s="4">
        <v>105.62</v>
      </c>
      <c r="AP563" s="1">
        <v>562438</v>
      </c>
      <c r="AQ563" s="1" t="s">
        <v>125</v>
      </c>
      <c r="AS563" s="4">
        <v>115.62</v>
      </c>
      <c r="AT563" s="1">
        <v>562438000</v>
      </c>
      <c r="AU563" s="1" t="s">
        <v>125</v>
      </c>
      <c r="AW563" s="4">
        <v>125.62</v>
      </c>
      <c r="AX563" s="1">
        <v>562438000000</v>
      </c>
      <c r="AY563" s="1" t="s">
        <v>125</v>
      </c>
      <c r="BA563" s="4">
        <v>135.62</v>
      </c>
      <c r="BB563" s="1">
        <v>562438000000000</v>
      </c>
      <c r="BC563" s="1" t="s">
        <v>125</v>
      </c>
      <c r="BE563" s="4">
        <v>145.62</v>
      </c>
      <c r="BF563" s="1">
        <v>5.62438E+17</v>
      </c>
      <c r="BG563" s="1" t="s">
        <v>125</v>
      </c>
    </row>
    <row r="564" spans="1:59" x14ac:dyDescent="0.55000000000000004">
      <c r="A564" s="20">
        <v>5.63</v>
      </c>
      <c r="B564" s="1">
        <v>563</v>
      </c>
      <c r="C564" s="1" t="s">
        <v>131</v>
      </c>
      <c r="E564" s="4">
        <v>15.63</v>
      </c>
      <c r="F564" s="21">
        <v>34.2169999999997</v>
      </c>
      <c r="G564" s="1" t="s">
        <v>129</v>
      </c>
      <c r="I564" s="20">
        <v>25.63</v>
      </c>
      <c r="J564" s="1">
        <v>34.2169999999997</v>
      </c>
      <c r="K564" s="1" t="s">
        <v>134</v>
      </c>
      <c r="M564" s="20">
        <v>35.630000000000003</v>
      </c>
      <c r="N564" s="1">
        <v>13.9489999999999</v>
      </c>
      <c r="O564" s="1" t="s">
        <v>135</v>
      </c>
      <c r="Q564" s="20">
        <v>45.63</v>
      </c>
      <c r="R564" s="1">
        <v>4.3780000000000001</v>
      </c>
      <c r="S564" s="1" t="s">
        <v>137</v>
      </c>
      <c r="U564" s="20">
        <v>55.63</v>
      </c>
      <c r="V564" s="1">
        <v>19.948999999999799</v>
      </c>
      <c r="W564" s="1" t="s">
        <v>137</v>
      </c>
      <c r="Y564" s="20">
        <v>65.63</v>
      </c>
      <c r="Z564" s="1">
        <v>218.60499999999999</v>
      </c>
      <c r="AA564" s="1" t="s">
        <v>137</v>
      </c>
      <c r="AC564" s="20">
        <v>75.63</v>
      </c>
      <c r="AD564" s="1">
        <v>6.0669999999999398</v>
      </c>
      <c r="AE564" s="1" t="s">
        <v>125</v>
      </c>
      <c r="AG564" s="20">
        <v>85.63</v>
      </c>
      <c r="AH564" s="1">
        <v>60.669999999999902</v>
      </c>
      <c r="AI564" s="1" t="s">
        <v>125</v>
      </c>
      <c r="AK564" s="20">
        <v>95.63</v>
      </c>
      <c r="AL564" s="1">
        <v>606.700000000003</v>
      </c>
      <c r="AM564" s="1" t="s">
        <v>125</v>
      </c>
      <c r="AO564" s="4">
        <v>105.63</v>
      </c>
      <c r="AP564" s="1">
        <v>563437</v>
      </c>
      <c r="AQ564" s="1" t="s">
        <v>125</v>
      </c>
      <c r="AS564" s="4">
        <v>115.63</v>
      </c>
      <c r="AT564" s="1">
        <v>563437000</v>
      </c>
      <c r="AU564" s="1" t="s">
        <v>125</v>
      </c>
      <c r="AW564" s="4">
        <v>125.63</v>
      </c>
      <c r="AX564" s="1">
        <v>563437000000</v>
      </c>
      <c r="AY564" s="1" t="s">
        <v>125</v>
      </c>
      <c r="BA564" s="4">
        <v>135.63</v>
      </c>
      <c r="BB564" s="1">
        <v>563437000000000</v>
      </c>
      <c r="BC564" s="1" t="s">
        <v>125</v>
      </c>
      <c r="BE564" s="4">
        <v>145.63</v>
      </c>
      <c r="BF564" s="1">
        <v>5.63437E+17</v>
      </c>
      <c r="BG564" s="1" t="s">
        <v>125</v>
      </c>
    </row>
    <row r="565" spans="1:59" x14ac:dyDescent="0.55000000000000004">
      <c r="A565" s="20">
        <v>5.64</v>
      </c>
      <c r="B565" s="1">
        <v>564</v>
      </c>
      <c r="C565" s="1" t="s">
        <v>131</v>
      </c>
      <c r="E565" s="4">
        <v>15.64</v>
      </c>
      <c r="F565" s="21">
        <v>34.275999999999698</v>
      </c>
      <c r="G565" s="1" t="s">
        <v>129</v>
      </c>
      <c r="I565" s="20">
        <v>25.64</v>
      </c>
      <c r="J565" s="1">
        <v>34.275999999999698</v>
      </c>
      <c r="K565" s="1" t="s">
        <v>134</v>
      </c>
      <c r="M565" s="20">
        <v>35.64</v>
      </c>
      <c r="N565" s="1">
        <v>13.9719999999999</v>
      </c>
      <c r="O565" s="1" t="s">
        <v>135</v>
      </c>
      <c r="Q565" s="20">
        <v>45.64</v>
      </c>
      <c r="R565" s="1">
        <v>4.3840000000000003</v>
      </c>
      <c r="S565" s="1" t="s">
        <v>137</v>
      </c>
      <c r="U565" s="20">
        <v>55.64</v>
      </c>
      <c r="V565" s="1">
        <v>19.971999999999799</v>
      </c>
      <c r="W565" s="1" t="s">
        <v>137</v>
      </c>
      <c r="Y565" s="20">
        <v>65.64</v>
      </c>
      <c r="Z565" s="1">
        <v>218.94</v>
      </c>
      <c r="AA565" s="1" t="s">
        <v>137</v>
      </c>
      <c r="AC565" s="20">
        <v>75.64</v>
      </c>
      <c r="AD565" s="1">
        <v>6.0759999999999401</v>
      </c>
      <c r="AE565" s="1" t="s">
        <v>125</v>
      </c>
      <c r="AG565" s="20">
        <v>85.64</v>
      </c>
      <c r="AH565" s="1">
        <v>60.759999999999899</v>
      </c>
      <c r="AI565" s="1" t="s">
        <v>125</v>
      </c>
      <c r="AK565" s="20">
        <v>95.64</v>
      </c>
      <c r="AL565" s="1">
        <v>607.60000000000298</v>
      </c>
      <c r="AM565" s="1" t="s">
        <v>125</v>
      </c>
      <c r="AO565" s="4">
        <v>105.64</v>
      </c>
      <c r="AP565" s="1">
        <v>564436</v>
      </c>
      <c r="AQ565" s="1" t="s">
        <v>125</v>
      </c>
      <c r="AS565" s="4">
        <v>115.64</v>
      </c>
      <c r="AT565" s="1">
        <v>564436000</v>
      </c>
      <c r="AU565" s="1" t="s">
        <v>125</v>
      </c>
      <c r="AW565" s="4">
        <v>125.64</v>
      </c>
      <c r="AX565" s="1">
        <v>564436000000</v>
      </c>
      <c r="AY565" s="1" t="s">
        <v>125</v>
      </c>
      <c r="BA565" s="4">
        <v>135.63999999999999</v>
      </c>
      <c r="BB565" s="1">
        <v>564436000000000</v>
      </c>
      <c r="BC565" s="1" t="s">
        <v>125</v>
      </c>
      <c r="BE565" s="4">
        <v>145.63999999999999</v>
      </c>
      <c r="BF565" s="1">
        <v>5.64436E+17</v>
      </c>
      <c r="BG565" s="1" t="s">
        <v>125</v>
      </c>
    </row>
    <row r="566" spans="1:59" x14ac:dyDescent="0.55000000000000004">
      <c r="A566" s="20">
        <v>5.65</v>
      </c>
      <c r="B566" s="1">
        <v>565</v>
      </c>
      <c r="C566" s="1" t="s">
        <v>131</v>
      </c>
      <c r="E566" s="4">
        <v>15.65</v>
      </c>
      <c r="F566" s="21">
        <v>34.334999999999702</v>
      </c>
      <c r="G566" s="1" t="s">
        <v>129</v>
      </c>
      <c r="I566" s="20">
        <v>25.65</v>
      </c>
      <c r="J566" s="1">
        <v>34.334999999999702</v>
      </c>
      <c r="K566" s="1" t="s">
        <v>134</v>
      </c>
      <c r="M566" s="20">
        <v>35.65</v>
      </c>
      <c r="N566" s="1">
        <v>13.9949999999999</v>
      </c>
      <c r="O566" s="1" t="s">
        <v>135</v>
      </c>
      <c r="Q566" s="20">
        <v>45.65</v>
      </c>
      <c r="R566" s="1">
        <v>4.3899999999999997</v>
      </c>
      <c r="S566" s="1" t="s">
        <v>137</v>
      </c>
      <c r="U566" s="20">
        <v>55.65</v>
      </c>
      <c r="V566" s="1">
        <v>19.994999999999798</v>
      </c>
      <c r="W566" s="1" t="s">
        <v>137</v>
      </c>
      <c r="Y566" s="20">
        <v>65.650000000000006</v>
      </c>
      <c r="Z566" s="1">
        <v>219.27500000000001</v>
      </c>
      <c r="AA566" s="1" t="s">
        <v>137</v>
      </c>
      <c r="AC566" s="20">
        <v>75.650000000000006</v>
      </c>
      <c r="AD566" s="1">
        <v>6.0849999999999396</v>
      </c>
      <c r="AE566" s="1" t="s">
        <v>125</v>
      </c>
      <c r="AG566" s="20">
        <v>85.65</v>
      </c>
      <c r="AH566" s="1">
        <v>60.849999999999902</v>
      </c>
      <c r="AI566" s="1" t="s">
        <v>125</v>
      </c>
      <c r="AK566" s="20">
        <v>95.65</v>
      </c>
      <c r="AL566" s="1">
        <v>608.50000000000296</v>
      </c>
      <c r="AM566" s="1" t="s">
        <v>125</v>
      </c>
      <c r="AO566" s="4">
        <v>105.65</v>
      </c>
      <c r="AP566" s="1">
        <v>565435</v>
      </c>
      <c r="AQ566" s="1" t="s">
        <v>125</v>
      </c>
      <c r="AS566" s="4">
        <v>115.65</v>
      </c>
      <c r="AT566" s="1">
        <v>565435000</v>
      </c>
      <c r="AU566" s="1" t="s">
        <v>125</v>
      </c>
      <c r="AW566" s="4">
        <v>125.65</v>
      </c>
      <c r="AX566" s="1">
        <v>565435000000</v>
      </c>
      <c r="AY566" s="1" t="s">
        <v>125</v>
      </c>
      <c r="BA566" s="4">
        <v>135.65</v>
      </c>
      <c r="BB566" s="1">
        <v>565435000000000</v>
      </c>
      <c r="BC566" s="1" t="s">
        <v>125</v>
      </c>
      <c r="BE566" s="4">
        <v>145.65</v>
      </c>
      <c r="BF566" s="1">
        <v>5.65435E+17</v>
      </c>
      <c r="BG566" s="1" t="s">
        <v>125</v>
      </c>
    </row>
    <row r="567" spans="1:59" x14ac:dyDescent="0.55000000000000004">
      <c r="A567" s="20">
        <v>5.66</v>
      </c>
      <c r="B567" s="1">
        <v>566</v>
      </c>
      <c r="C567" s="1" t="s">
        <v>131</v>
      </c>
      <c r="E567" s="4">
        <v>15.66</v>
      </c>
      <c r="F567" s="21">
        <v>34.3939999999997</v>
      </c>
      <c r="G567" s="1" t="s">
        <v>129</v>
      </c>
      <c r="I567" s="20">
        <v>25.66</v>
      </c>
      <c r="J567" s="1">
        <v>34.3939999999997</v>
      </c>
      <c r="K567" s="1" t="s">
        <v>134</v>
      </c>
      <c r="M567" s="20">
        <v>35.659999999999997</v>
      </c>
      <c r="N567" s="1">
        <v>14.017999999999899</v>
      </c>
      <c r="O567" s="1" t="s">
        <v>135</v>
      </c>
      <c r="Q567" s="20">
        <v>45.66</v>
      </c>
      <c r="R567" s="1">
        <v>4.3959999999999999</v>
      </c>
      <c r="S567" s="1" t="s">
        <v>137</v>
      </c>
      <c r="U567" s="20">
        <v>55.66</v>
      </c>
      <c r="V567" s="1">
        <v>20.017999999999802</v>
      </c>
      <c r="W567" s="1" t="s">
        <v>137</v>
      </c>
      <c r="Y567" s="20">
        <v>65.66</v>
      </c>
      <c r="Z567" s="1">
        <v>219.61</v>
      </c>
      <c r="AA567" s="1" t="s">
        <v>137</v>
      </c>
      <c r="AC567" s="20">
        <v>75.66</v>
      </c>
      <c r="AD567" s="1">
        <v>6.0939999999999399</v>
      </c>
      <c r="AE567" s="1" t="s">
        <v>125</v>
      </c>
      <c r="AG567" s="20">
        <v>85.66</v>
      </c>
      <c r="AH567" s="1">
        <v>60.939999999999898</v>
      </c>
      <c r="AI567" s="1" t="s">
        <v>125</v>
      </c>
      <c r="AK567" s="20">
        <v>95.66</v>
      </c>
      <c r="AL567" s="1">
        <v>609.40000000000305</v>
      </c>
      <c r="AM567" s="1" t="s">
        <v>125</v>
      </c>
      <c r="AO567" s="4">
        <v>105.66</v>
      </c>
      <c r="AP567" s="1">
        <v>566434</v>
      </c>
      <c r="AQ567" s="1" t="s">
        <v>125</v>
      </c>
      <c r="AS567" s="4">
        <v>115.66</v>
      </c>
      <c r="AT567" s="1">
        <v>566434000</v>
      </c>
      <c r="AU567" s="1" t="s">
        <v>125</v>
      </c>
      <c r="AW567" s="4">
        <v>125.66</v>
      </c>
      <c r="AX567" s="1">
        <v>566434000000</v>
      </c>
      <c r="AY567" s="1" t="s">
        <v>125</v>
      </c>
      <c r="BA567" s="4">
        <v>135.66</v>
      </c>
      <c r="BB567" s="1">
        <v>566434000000000</v>
      </c>
      <c r="BC567" s="1" t="s">
        <v>125</v>
      </c>
      <c r="BE567" s="4">
        <v>145.66</v>
      </c>
      <c r="BF567" s="1">
        <v>5.66434E+17</v>
      </c>
      <c r="BG567" s="1" t="s">
        <v>125</v>
      </c>
    </row>
    <row r="568" spans="1:59" x14ac:dyDescent="0.55000000000000004">
      <c r="A568" s="20">
        <v>5.67</v>
      </c>
      <c r="B568" s="1">
        <v>567</v>
      </c>
      <c r="C568" s="1" t="s">
        <v>131</v>
      </c>
      <c r="E568" s="4">
        <v>15.67</v>
      </c>
      <c r="F568" s="21">
        <v>34.452999999999697</v>
      </c>
      <c r="G568" s="1" t="s">
        <v>129</v>
      </c>
      <c r="I568" s="20">
        <v>25.67</v>
      </c>
      <c r="J568" s="1">
        <v>34.452999999999697</v>
      </c>
      <c r="K568" s="1" t="s">
        <v>134</v>
      </c>
      <c r="M568" s="20">
        <v>35.67</v>
      </c>
      <c r="N568" s="1">
        <v>14.040999999999899</v>
      </c>
      <c r="O568" s="1" t="s">
        <v>135</v>
      </c>
      <c r="Q568" s="20">
        <v>45.67</v>
      </c>
      <c r="R568" s="1">
        <v>4.4020000000000001</v>
      </c>
      <c r="S568" s="1" t="s">
        <v>137</v>
      </c>
      <c r="U568" s="20">
        <v>55.67</v>
      </c>
      <c r="V568" s="1">
        <v>20.040999999999801</v>
      </c>
      <c r="W568" s="1" t="s">
        <v>137</v>
      </c>
      <c r="Y568" s="20">
        <v>65.67</v>
      </c>
      <c r="Z568" s="1">
        <v>219.94499999999999</v>
      </c>
      <c r="AA568" s="1" t="s">
        <v>137</v>
      </c>
      <c r="AC568" s="20">
        <v>75.67</v>
      </c>
      <c r="AD568" s="1">
        <v>6.1029999999999403</v>
      </c>
      <c r="AE568" s="1" t="s">
        <v>125</v>
      </c>
      <c r="AG568" s="20">
        <v>85.67</v>
      </c>
      <c r="AH568" s="1">
        <v>61.029999999999902</v>
      </c>
      <c r="AI568" s="1" t="s">
        <v>125</v>
      </c>
      <c r="AK568" s="20">
        <v>95.67</v>
      </c>
      <c r="AL568" s="1">
        <v>610.30000000000302</v>
      </c>
      <c r="AM568" s="1" t="s">
        <v>125</v>
      </c>
      <c r="AO568" s="4">
        <v>105.67</v>
      </c>
      <c r="AP568" s="1">
        <v>567433</v>
      </c>
      <c r="AQ568" s="1" t="s">
        <v>125</v>
      </c>
      <c r="AS568" s="4">
        <v>115.67</v>
      </c>
      <c r="AT568" s="1">
        <v>567433000</v>
      </c>
      <c r="AU568" s="1" t="s">
        <v>125</v>
      </c>
      <c r="AW568" s="4">
        <v>125.67</v>
      </c>
      <c r="AX568" s="1">
        <v>567433000000</v>
      </c>
      <c r="AY568" s="1" t="s">
        <v>125</v>
      </c>
      <c r="BA568" s="4">
        <v>135.66999999999999</v>
      </c>
      <c r="BB568" s="1">
        <v>567433000000000</v>
      </c>
      <c r="BC568" s="1" t="s">
        <v>125</v>
      </c>
      <c r="BE568" s="4">
        <v>145.66999999999999</v>
      </c>
      <c r="BF568" s="1">
        <v>5.67433E+17</v>
      </c>
      <c r="BG568" s="1" t="s">
        <v>125</v>
      </c>
    </row>
    <row r="569" spans="1:59" x14ac:dyDescent="0.55000000000000004">
      <c r="A569" s="20">
        <v>5.68</v>
      </c>
      <c r="B569" s="1">
        <v>568</v>
      </c>
      <c r="C569" s="1" t="s">
        <v>131</v>
      </c>
      <c r="E569" s="4">
        <v>15.68</v>
      </c>
      <c r="F569" s="21">
        <v>34.511999999999702</v>
      </c>
      <c r="G569" s="1" t="s">
        <v>129</v>
      </c>
      <c r="I569" s="20">
        <v>25.68</v>
      </c>
      <c r="J569" s="1">
        <v>34.511999999999702</v>
      </c>
      <c r="K569" s="1" t="s">
        <v>134</v>
      </c>
      <c r="M569" s="20">
        <v>35.68</v>
      </c>
      <c r="N569" s="1">
        <v>14.063999999999901</v>
      </c>
      <c r="O569" s="1" t="s">
        <v>135</v>
      </c>
      <c r="Q569" s="20">
        <v>45.68</v>
      </c>
      <c r="R569" s="1">
        <v>4.4080000000000004</v>
      </c>
      <c r="S569" s="1" t="s">
        <v>137</v>
      </c>
      <c r="U569" s="20">
        <v>55.68</v>
      </c>
      <c r="V569" s="1">
        <v>20.063999999999801</v>
      </c>
      <c r="W569" s="1" t="s">
        <v>137</v>
      </c>
      <c r="Y569" s="20">
        <v>65.680000000000007</v>
      </c>
      <c r="Z569" s="1">
        <v>220.28</v>
      </c>
      <c r="AA569" s="1" t="s">
        <v>137</v>
      </c>
      <c r="AC569" s="20">
        <v>75.680000000000007</v>
      </c>
      <c r="AD569" s="1">
        <v>6.1119999999999397</v>
      </c>
      <c r="AE569" s="1" t="s">
        <v>125</v>
      </c>
      <c r="AG569" s="20">
        <v>85.68</v>
      </c>
      <c r="AH569" s="1">
        <v>61.119999999999898</v>
      </c>
      <c r="AI569" s="1" t="s">
        <v>125</v>
      </c>
      <c r="AK569" s="20">
        <v>95.68</v>
      </c>
      <c r="AL569" s="1">
        <v>611.200000000003</v>
      </c>
      <c r="AM569" s="1" t="s">
        <v>125</v>
      </c>
      <c r="AO569" s="4">
        <v>105.68</v>
      </c>
      <c r="AP569" s="1">
        <v>568432</v>
      </c>
      <c r="AQ569" s="1" t="s">
        <v>125</v>
      </c>
      <c r="AS569" s="4">
        <v>115.68</v>
      </c>
      <c r="AT569" s="1">
        <v>568432000</v>
      </c>
      <c r="AU569" s="1" t="s">
        <v>125</v>
      </c>
      <c r="AW569" s="4">
        <v>125.68</v>
      </c>
      <c r="AX569" s="1">
        <v>568432000000</v>
      </c>
      <c r="AY569" s="1" t="s">
        <v>125</v>
      </c>
      <c r="BA569" s="4">
        <v>135.68</v>
      </c>
      <c r="BB569" s="1">
        <v>568432000000000</v>
      </c>
      <c r="BC569" s="1" t="s">
        <v>125</v>
      </c>
      <c r="BE569" s="4">
        <v>145.68</v>
      </c>
      <c r="BF569" s="1">
        <v>5.68432E+17</v>
      </c>
      <c r="BG569" s="1" t="s">
        <v>125</v>
      </c>
    </row>
    <row r="570" spans="1:59" x14ac:dyDescent="0.55000000000000004">
      <c r="A570" s="20">
        <v>5.69</v>
      </c>
      <c r="B570" s="1">
        <v>569</v>
      </c>
      <c r="C570" s="1" t="s">
        <v>131</v>
      </c>
      <c r="E570" s="4">
        <v>15.69</v>
      </c>
      <c r="F570" s="21">
        <v>34.5709999999997</v>
      </c>
      <c r="G570" s="1" t="s">
        <v>129</v>
      </c>
      <c r="I570" s="20">
        <v>25.69</v>
      </c>
      <c r="J570" s="1">
        <v>34.5709999999997</v>
      </c>
      <c r="K570" s="1" t="s">
        <v>134</v>
      </c>
      <c r="M570" s="20">
        <v>35.69</v>
      </c>
      <c r="N570" s="1">
        <v>14.0869999999999</v>
      </c>
      <c r="O570" s="1" t="s">
        <v>135</v>
      </c>
      <c r="Q570" s="20">
        <v>45.69</v>
      </c>
      <c r="R570" s="1">
        <v>4.4139999999999997</v>
      </c>
      <c r="S570" s="1" t="s">
        <v>137</v>
      </c>
      <c r="U570" s="20">
        <v>55.69</v>
      </c>
      <c r="V570" s="1">
        <v>20.086999999999801</v>
      </c>
      <c r="W570" s="1" t="s">
        <v>137</v>
      </c>
      <c r="Y570" s="20">
        <v>65.69</v>
      </c>
      <c r="Z570" s="1">
        <v>220.61500000000001</v>
      </c>
      <c r="AA570" s="1" t="s">
        <v>137</v>
      </c>
      <c r="AC570" s="20">
        <v>75.69</v>
      </c>
      <c r="AD570" s="1">
        <v>6.12099999999994</v>
      </c>
      <c r="AE570" s="1" t="s">
        <v>125</v>
      </c>
      <c r="AG570" s="20">
        <v>85.69</v>
      </c>
      <c r="AH570" s="1">
        <v>61.209999999999901</v>
      </c>
      <c r="AI570" s="1" t="s">
        <v>125</v>
      </c>
      <c r="AK570" s="20">
        <v>95.69</v>
      </c>
      <c r="AL570" s="1">
        <v>612.10000000000298</v>
      </c>
      <c r="AM570" s="1" t="s">
        <v>125</v>
      </c>
      <c r="AO570" s="4">
        <v>105.69</v>
      </c>
      <c r="AP570" s="1">
        <v>569431</v>
      </c>
      <c r="AQ570" s="1" t="s">
        <v>125</v>
      </c>
      <c r="AS570" s="4">
        <v>115.69</v>
      </c>
      <c r="AT570" s="1">
        <v>569431000</v>
      </c>
      <c r="AU570" s="1" t="s">
        <v>125</v>
      </c>
      <c r="AW570" s="4">
        <v>125.69</v>
      </c>
      <c r="AX570" s="1">
        <v>569431000000</v>
      </c>
      <c r="AY570" s="1" t="s">
        <v>125</v>
      </c>
      <c r="BA570" s="4">
        <v>135.69</v>
      </c>
      <c r="BB570" s="1">
        <v>569431000000000</v>
      </c>
      <c r="BC570" s="1" t="s">
        <v>125</v>
      </c>
      <c r="BE570" s="4">
        <v>145.69</v>
      </c>
      <c r="BF570" s="1">
        <v>5.69431E+17</v>
      </c>
      <c r="BG570" s="1" t="s">
        <v>125</v>
      </c>
    </row>
    <row r="571" spans="1:59" x14ac:dyDescent="0.55000000000000004">
      <c r="A571" s="20">
        <v>5.7</v>
      </c>
      <c r="B571" s="1">
        <v>570</v>
      </c>
      <c r="C571" s="1" t="s">
        <v>131</v>
      </c>
      <c r="E571" s="4">
        <v>15.7</v>
      </c>
      <c r="F571" s="21">
        <v>34.629999999999697</v>
      </c>
      <c r="G571" s="1" t="s">
        <v>129</v>
      </c>
      <c r="I571" s="20">
        <v>25.7</v>
      </c>
      <c r="J571" s="1">
        <v>34.629999999999697</v>
      </c>
      <c r="K571" s="1" t="s">
        <v>134</v>
      </c>
      <c r="M571" s="20">
        <v>35.700000000000003</v>
      </c>
      <c r="N571" s="1">
        <v>14.1099999999999</v>
      </c>
      <c r="O571" s="1" t="s">
        <v>135</v>
      </c>
      <c r="Q571" s="20">
        <v>45.7</v>
      </c>
      <c r="R571" s="1">
        <v>4.42</v>
      </c>
      <c r="S571" s="1" t="s">
        <v>137</v>
      </c>
      <c r="U571" s="20">
        <v>55.7</v>
      </c>
      <c r="V571" s="1">
        <v>20.1099999999998</v>
      </c>
      <c r="W571" s="1" t="s">
        <v>137</v>
      </c>
      <c r="Y571" s="20">
        <v>65.7</v>
      </c>
      <c r="Z571" s="1">
        <v>220.95000000000101</v>
      </c>
      <c r="AA571" s="1" t="s">
        <v>137</v>
      </c>
      <c r="AC571" s="20">
        <v>75.7</v>
      </c>
      <c r="AD571" s="1">
        <v>6.1299999999999404</v>
      </c>
      <c r="AE571" s="1" t="s">
        <v>125</v>
      </c>
      <c r="AG571" s="20">
        <v>85.7</v>
      </c>
      <c r="AH571" s="1">
        <v>61.299999999999898</v>
      </c>
      <c r="AI571" s="1" t="s">
        <v>125</v>
      </c>
      <c r="AK571" s="20">
        <v>95.7</v>
      </c>
      <c r="AL571" s="1">
        <v>613.00000000000296</v>
      </c>
      <c r="AM571" s="1" t="s">
        <v>125</v>
      </c>
      <c r="AO571" s="4">
        <v>105.7</v>
      </c>
      <c r="AP571" s="1">
        <v>570430</v>
      </c>
      <c r="AQ571" s="1" t="s">
        <v>125</v>
      </c>
      <c r="AS571" s="4">
        <v>115.7</v>
      </c>
      <c r="AT571" s="1">
        <v>570430000</v>
      </c>
      <c r="AU571" s="1" t="s">
        <v>125</v>
      </c>
      <c r="AW571" s="4">
        <v>125.7</v>
      </c>
      <c r="AX571" s="1">
        <v>570430000000</v>
      </c>
      <c r="AY571" s="1" t="s">
        <v>125</v>
      </c>
      <c r="BA571" s="4">
        <v>135.69999999999999</v>
      </c>
      <c r="BB571" s="1">
        <v>570430000000000</v>
      </c>
      <c r="BC571" s="1" t="s">
        <v>125</v>
      </c>
      <c r="BE571" s="4">
        <v>145.69999999999999</v>
      </c>
      <c r="BF571" s="1">
        <v>5.7043E+17</v>
      </c>
      <c r="BG571" s="1" t="s">
        <v>125</v>
      </c>
    </row>
    <row r="572" spans="1:59" x14ac:dyDescent="0.55000000000000004">
      <c r="A572" s="20">
        <v>5.71</v>
      </c>
      <c r="B572" s="1">
        <v>571</v>
      </c>
      <c r="C572" s="1" t="s">
        <v>131</v>
      </c>
      <c r="E572" s="4">
        <v>15.71</v>
      </c>
      <c r="F572" s="21">
        <v>34.688999999999702</v>
      </c>
      <c r="G572" s="1" t="s">
        <v>129</v>
      </c>
      <c r="I572" s="20">
        <v>25.71</v>
      </c>
      <c r="J572" s="1">
        <v>34.688999999999702</v>
      </c>
      <c r="K572" s="1" t="s">
        <v>134</v>
      </c>
      <c r="M572" s="20">
        <v>35.71</v>
      </c>
      <c r="N572" s="1">
        <v>14.1329999999999</v>
      </c>
      <c r="O572" s="1" t="s">
        <v>135</v>
      </c>
      <c r="Q572" s="20">
        <v>45.71</v>
      </c>
      <c r="R572" s="1">
        <v>4.4260000000000002</v>
      </c>
      <c r="S572" s="1" t="s">
        <v>137</v>
      </c>
      <c r="U572" s="20">
        <v>55.71</v>
      </c>
      <c r="V572" s="1">
        <v>20.1329999999998</v>
      </c>
      <c r="W572" s="1" t="s">
        <v>137</v>
      </c>
      <c r="Y572" s="20">
        <v>65.709999999999994</v>
      </c>
      <c r="Z572" s="1">
        <v>221.285</v>
      </c>
      <c r="AA572" s="1" t="s">
        <v>137</v>
      </c>
      <c r="AC572" s="20">
        <v>75.709999999999994</v>
      </c>
      <c r="AD572" s="1">
        <v>6.1389999999999398</v>
      </c>
      <c r="AE572" s="1" t="s">
        <v>125</v>
      </c>
      <c r="AG572" s="20">
        <v>85.71</v>
      </c>
      <c r="AH572" s="1">
        <v>61.389999999999901</v>
      </c>
      <c r="AI572" s="1" t="s">
        <v>125</v>
      </c>
      <c r="AK572" s="20">
        <v>95.71</v>
      </c>
      <c r="AL572" s="1">
        <v>613.90000000000305</v>
      </c>
      <c r="AM572" s="1" t="s">
        <v>125</v>
      </c>
      <c r="AO572" s="4">
        <v>105.71</v>
      </c>
      <c r="AP572" s="1">
        <v>571429</v>
      </c>
      <c r="AQ572" s="1" t="s">
        <v>125</v>
      </c>
      <c r="AS572" s="4">
        <v>115.71</v>
      </c>
      <c r="AT572" s="1">
        <v>571429000</v>
      </c>
      <c r="AU572" s="1" t="s">
        <v>125</v>
      </c>
      <c r="AW572" s="4">
        <v>125.71</v>
      </c>
      <c r="AX572" s="1">
        <v>571429000000</v>
      </c>
      <c r="AY572" s="1" t="s">
        <v>125</v>
      </c>
      <c r="BA572" s="4">
        <v>135.71</v>
      </c>
      <c r="BB572" s="1">
        <v>571429000000000</v>
      </c>
      <c r="BC572" s="1" t="s">
        <v>125</v>
      </c>
      <c r="BE572" s="4">
        <v>145.71</v>
      </c>
      <c r="BF572" s="1">
        <v>5.71429E+17</v>
      </c>
      <c r="BG572" s="1" t="s">
        <v>125</v>
      </c>
    </row>
    <row r="573" spans="1:59" x14ac:dyDescent="0.55000000000000004">
      <c r="A573" s="20">
        <v>5.72</v>
      </c>
      <c r="B573" s="1">
        <v>572</v>
      </c>
      <c r="C573" s="1" t="s">
        <v>131</v>
      </c>
      <c r="E573" s="4">
        <v>15.72</v>
      </c>
      <c r="F573" s="21">
        <v>34.747999999999699</v>
      </c>
      <c r="G573" s="1" t="s">
        <v>129</v>
      </c>
      <c r="I573" s="20">
        <v>25.72</v>
      </c>
      <c r="J573" s="1">
        <v>34.747999999999699</v>
      </c>
      <c r="K573" s="1" t="s">
        <v>134</v>
      </c>
      <c r="M573" s="20">
        <v>35.72</v>
      </c>
      <c r="N573" s="1">
        <v>14.155999999999899</v>
      </c>
      <c r="O573" s="1" t="s">
        <v>135</v>
      </c>
      <c r="Q573" s="20">
        <v>45.72</v>
      </c>
      <c r="R573" s="1">
        <v>4.4320000000000004</v>
      </c>
      <c r="S573" s="1" t="s">
        <v>137</v>
      </c>
      <c r="U573" s="20">
        <v>55.72</v>
      </c>
      <c r="V573" s="1">
        <v>20.1559999999998</v>
      </c>
      <c r="W573" s="1" t="s">
        <v>137</v>
      </c>
      <c r="Y573" s="20">
        <v>65.72</v>
      </c>
      <c r="Z573" s="1">
        <v>221.62</v>
      </c>
      <c r="AA573" s="1" t="s">
        <v>137</v>
      </c>
      <c r="AC573" s="20">
        <v>75.72</v>
      </c>
      <c r="AD573" s="1">
        <v>6.1479999999999402</v>
      </c>
      <c r="AE573" s="1" t="s">
        <v>125</v>
      </c>
      <c r="AG573" s="20">
        <v>85.72</v>
      </c>
      <c r="AH573" s="1">
        <v>61.479999999999897</v>
      </c>
      <c r="AI573" s="1" t="s">
        <v>125</v>
      </c>
      <c r="AK573" s="20">
        <v>95.72</v>
      </c>
      <c r="AL573" s="1">
        <v>614.80000000000302</v>
      </c>
      <c r="AM573" s="1" t="s">
        <v>125</v>
      </c>
      <c r="AO573" s="4">
        <v>105.72</v>
      </c>
      <c r="AP573" s="1">
        <v>572428</v>
      </c>
      <c r="AQ573" s="1" t="s">
        <v>125</v>
      </c>
      <c r="AS573" s="4">
        <v>115.72</v>
      </c>
      <c r="AT573" s="1">
        <v>572428000</v>
      </c>
      <c r="AU573" s="1" t="s">
        <v>125</v>
      </c>
      <c r="AW573" s="4">
        <v>125.72</v>
      </c>
      <c r="AX573" s="1">
        <v>572428000000</v>
      </c>
      <c r="AY573" s="1" t="s">
        <v>125</v>
      </c>
      <c r="BA573" s="4">
        <v>135.72</v>
      </c>
      <c r="BB573" s="1">
        <v>572428000000000</v>
      </c>
      <c r="BC573" s="1" t="s">
        <v>125</v>
      </c>
      <c r="BE573" s="4">
        <v>145.72</v>
      </c>
      <c r="BF573" s="1">
        <v>5.72428E+17</v>
      </c>
      <c r="BG573" s="1" t="s">
        <v>125</v>
      </c>
    </row>
    <row r="574" spans="1:59" x14ac:dyDescent="0.55000000000000004">
      <c r="A574" s="20">
        <v>5.73</v>
      </c>
      <c r="B574" s="1">
        <v>573</v>
      </c>
      <c r="C574" s="1" t="s">
        <v>131</v>
      </c>
      <c r="E574" s="4">
        <v>15.73</v>
      </c>
      <c r="F574" s="21">
        <v>34.806999999999697</v>
      </c>
      <c r="G574" s="1" t="s">
        <v>129</v>
      </c>
      <c r="I574" s="20">
        <v>25.73</v>
      </c>
      <c r="J574" s="1">
        <v>34.806999999999697</v>
      </c>
      <c r="K574" s="1" t="s">
        <v>134</v>
      </c>
      <c r="M574" s="20">
        <v>35.729999999999997</v>
      </c>
      <c r="N574" s="1">
        <v>14.178999999999901</v>
      </c>
      <c r="O574" s="1" t="s">
        <v>135</v>
      </c>
      <c r="Q574" s="20">
        <v>45.73</v>
      </c>
      <c r="R574" s="1">
        <v>4.4379999999999997</v>
      </c>
      <c r="S574" s="1" t="s">
        <v>137</v>
      </c>
      <c r="U574" s="20">
        <v>55.73</v>
      </c>
      <c r="V574" s="1">
        <v>20.1789999999998</v>
      </c>
      <c r="W574" s="1" t="s">
        <v>137</v>
      </c>
      <c r="Y574" s="20">
        <v>65.73</v>
      </c>
      <c r="Z574" s="1">
        <v>221.95500000000001</v>
      </c>
      <c r="AA574" s="1" t="s">
        <v>137</v>
      </c>
      <c r="AC574" s="20">
        <v>75.73</v>
      </c>
      <c r="AD574" s="1">
        <v>6.1569999999999396</v>
      </c>
      <c r="AE574" s="1" t="s">
        <v>125</v>
      </c>
      <c r="AG574" s="20">
        <v>85.73</v>
      </c>
      <c r="AH574" s="1">
        <v>61.569999999999901</v>
      </c>
      <c r="AI574" s="1" t="s">
        <v>125</v>
      </c>
      <c r="AK574" s="20">
        <v>95.73</v>
      </c>
      <c r="AL574" s="1">
        <v>615.700000000003</v>
      </c>
      <c r="AM574" s="1" t="s">
        <v>125</v>
      </c>
      <c r="AO574" s="4">
        <v>105.73</v>
      </c>
      <c r="AP574" s="1">
        <v>573427</v>
      </c>
      <c r="AQ574" s="1" t="s">
        <v>125</v>
      </c>
      <c r="AS574" s="4">
        <v>115.73</v>
      </c>
      <c r="AT574" s="1">
        <v>573427000</v>
      </c>
      <c r="AU574" s="1" t="s">
        <v>125</v>
      </c>
      <c r="AW574" s="4">
        <v>125.73</v>
      </c>
      <c r="AX574" s="1">
        <v>573427000000</v>
      </c>
      <c r="AY574" s="1" t="s">
        <v>125</v>
      </c>
      <c r="BA574" s="4">
        <v>135.72999999999999</v>
      </c>
      <c r="BB574" s="1">
        <v>573427000000000</v>
      </c>
      <c r="BC574" s="1" t="s">
        <v>125</v>
      </c>
      <c r="BE574" s="4">
        <v>145.72999999999999</v>
      </c>
      <c r="BF574" s="1">
        <v>5.73427E+17</v>
      </c>
      <c r="BG574" s="1" t="s">
        <v>125</v>
      </c>
    </row>
    <row r="575" spans="1:59" x14ac:dyDescent="0.55000000000000004">
      <c r="A575" s="20">
        <v>5.74</v>
      </c>
      <c r="B575" s="1">
        <v>574</v>
      </c>
      <c r="C575" s="1" t="s">
        <v>131</v>
      </c>
      <c r="E575" s="4">
        <v>15.74</v>
      </c>
      <c r="F575" s="21">
        <v>34.865999999999701</v>
      </c>
      <c r="G575" s="1" t="s">
        <v>129</v>
      </c>
      <c r="I575" s="20">
        <v>25.74</v>
      </c>
      <c r="J575" s="1">
        <v>34.865999999999701</v>
      </c>
      <c r="K575" s="1" t="s">
        <v>134</v>
      </c>
      <c r="M575" s="20">
        <v>35.74</v>
      </c>
      <c r="N575" s="1">
        <v>14.2019999999999</v>
      </c>
      <c r="O575" s="1" t="s">
        <v>135</v>
      </c>
      <c r="Q575" s="20">
        <v>45.74</v>
      </c>
      <c r="R575" s="1">
        <v>4.444</v>
      </c>
      <c r="S575" s="1" t="s">
        <v>137</v>
      </c>
      <c r="U575" s="20">
        <v>55.74</v>
      </c>
      <c r="V575" s="1">
        <v>20.201999999999799</v>
      </c>
      <c r="W575" s="1" t="s">
        <v>137</v>
      </c>
      <c r="Y575" s="20">
        <v>65.739999999999995</v>
      </c>
      <c r="Z575" s="1">
        <v>222.29</v>
      </c>
      <c r="AA575" s="1" t="s">
        <v>137</v>
      </c>
      <c r="AC575" s="20">
        <v>75.739999999999995</v>
      </c>
      <c r="AD575" s="1">
        <v>6.16599999999994</v>
      </c>
      <c r="AE575" s="1" t="s">
        <v>125</v>
      </c>
      <c r="AG575" s="20">
        <v>85.74</v>
      </c>
      <c r="AH575" s="1">
        <v>61.659999999999897</v>
      </c>
      <c r="AI575" s="1" t="s">
        <v>125</v>
      </c>
      <c r="AK575" s="20">
        <v>95.74</v>
      </c>
      <c r="AL575" s="1">
        <v>616.60000000000298</v>
      </c>
      <c r="AM575" s="1" t="s">
        <v>125</v>
      </c>
      <c r="AO575" s="4">
        <v>105.74</v>
      </c>
      <c r="AP575" s="1">
        <v>574426</v>
      </c>
      <c r="AQ575" s="1" t="s">
        <v>125</v>
      </c>
      <c r="AS575" s="4">
        <v>115.74</v>
      </c>
      <c r="AT575" s="1">
        <v>574426000</v>
      </c>
      <c r="AU575" s="1" t="s">
        <v>125</v>
      </c>
      <c r="AW575" s="4">
        <v>125.74</v>
      </c>
      <c r="AX575" s="1">
        <v>574426000000</v>
      </c>
      <c r="AY575" s="1" t="s">
        <v>125</v>
      </c>
      <c r="BA575" s="4">
        <v>135.74</v>
      </c>
      <c r="BB575" s="1">
        <v>574426000000000</v>
      </c>
      <c r="BC575" s="1" t="s">
        <v>125</v>
      </c>
      <c r="BE575" s="4">
        <v>145.74</v>
      </c>
      <c r="BF575" s="1">
        <v>5.74426E+17</v>
      </c>
      <c r="BG575" s="1" t="s">
        <v>125</v>
      </c>
    </row>
    <row r="576" spans="1:59" x14ac:dyDescent="0.55000000000000004">
      <c r="A576" s="20">
        <v>5.75</v>
      </c>
      <c r="B576" s="1">
        <v>575</v>
      </c>
      <c r="C576" s="1" t="s">
        <v>131</v>
      </c>
      <c r="E576" s="4">
        <v>15.75</v>
      </c>
      <c r="F576" s="21">
        <v>34.924999999999699</v>
      </c>
      <c r="G576" s="1" t="s">
        <v>129</v>
      </c>
      <c r="I576" s="20">
        <v>25.75</v>
      </c>
      <c r="J576" s="1">
        <v>34.924999999999699</v>
      </c>
      <c r="K576" s="1" t="s">
        <v>134</v>
      </c>
      <c r="M576" s="20">
        <v>35.75</v>
      </c>
      <c r="N576" s="1">
        <v>14.2249999999999</v>
      </c>
      <c r="O576" s="1" t="s">
        <v>135</v>
      </c>
      <c r="Q576" s="20">
        <v>45.75</v>
      </c>
      <c r="R576" s="1">
        <v>4.45</v>
      </c>
      <c r="S576" s="1" t="s">
        <v>137</v>
      </c>
      <c r="U576" s="20">
        <v>55.75</v>
      </c>
      <c r="V576" s="1">
        <v>20.224999999999799</v>
      </c>
      <c r="W576" s="1" t="s">
        <v>137</v>
      </c>
      <c r="Y576" s="20">
        <v>65.75</v>
      </c>
      <c r="Z576" s="1">
        <v>222.625</v>
      </c>
      <c r="AA576" s="1" t="s">
        <v>137</v>
      </c>
      <c r="AC576" s="20">
        <v>75.75</v>
      </c>
      <c r="AD576" s="1">
        <v>6.1749999999999403</v>
      </c>
      <c r="AE576" s="1" t="s">
        <v>125</v>
      </c>
      <c r="AG576" s="20">
        <v>85.75</v>
      </c>
      <c r="AH576" s="1">
        <v>61.749999999999901</v>
      </c>
      <c r="AI576" s="1" t="s">
        <v>125</v>
      </c>
      <c r="AK576" s="20">
        <v>95.75</v>
      </c>
      <c r="AL576" s="1">
        <v>617.50000000000296</v>
      </c>
      <c r="AM576" s="1" t="s">
        <v>125</v>
      </c>
      <c r="AO576" s="4">
        <v>105.75</v>
      </c>
      <c r="AP576" s="1">
        <v>575425</v>
      </c>
      <c r="AQ576" s="1" t="s">
        <v>125</v>
      </c>
      <c r="AS576" s="4">
        <v>115.75</v>
      </c>
      <c r="AT576" s="1">
        <v>575425000</v>
      </c>
      <c r="AU576" s="1" t="s">
        <v>125</v>
      </c>
      <c r="AW576" s="4">
        <v>125.75</v>
      </c>
      <c r="AX576" s="1">
        <v>575425000000</v>
      </c>
      <c r="AY576" s="1" t="s">
        <v>125</v>
      </c>
      <c r="BA576" s="4">
        <v>135.75</v>
      </c>
      <c r="BB576" s="1">
        <v>575425000000000</v>
      </c>
      <c r="BC576" s="1" t="s">
        <v>125</v>
      </c>
      <c r="BE576" s="4">
        <v>145.75</v>
      </c>
      <c r="BF576" s="1">
        <v>5.75425E+17</v>
      </c>
      <c r="BG576" s="1" t="s">
        <v>125</v>
      </c>
    </row>
    <row r="577" spans="1:59" x14ac:dyDescent="0.55000000000000004">
      <c r="A577" s="20">
        <v>5.76</v>
      </c>
      <c r="B577" s="1">
        <v>576</v>
      </c>
      <c r="C577" s="1" t="s">
        <v>131</v>
      </c>
      <c r="E577" s="4">
        <v>15.76</v>
      </c>
      <c r="F577" s="21">
        <v>34.983999999999703</v>
      </c>
      <c r="G577" s="1" t="s">
        <v>129</v>
      </c>
      <c r="I577" s="20">
        <v>25.76</v>
      </c>
      <c r="J577" s="1">
        <v>34.983999999999703</v>
      </c>
      <c r="K577" s="1" t="s">
        <v>134</v>
      </c>
      <c r="M577" s="20">
        <v>35.76</v>
      </c>
      <c r="N577" s="1">
        <v>14.2479999999999</v>
      </c>
      <c r="O577" s="1" t="s">
        <v>135</v>
      </c>
      <c r="Q577" s="20">
        <v>45.76</v>
      </c>
      <c r="R577" s="1">
        <v>4.4560000000000004</v>
      </c>
      <c r="S577" s="1" t="s">
        <v>137</v>
      </c>
      <c r="U577" s="20">
        <v>55.76</v>
      </c>
      <c r="V577" s="1">
        <v>20.247999999999799</v>
      </c>
      <c r="W577" s="1" t="s">
        <v>137</v>
      </c>
      <c r="Y577" s="20">
        <v>65.760000000000005</v>
      </c>
      <c r="Z577" s="1">
        <v>222.96</v>
      </c>
      <c r="AA577" s="1" t="s">
        <v>137</v>
      </c>
      <c r="AC577" s="20">
        <v>75.760000000000005</v>
      </c>
      <c r="AD577" s="1">
        <v>6.1839999999999398</v>
      </c>
      <c r="AE577" s="1" t="s">
        <v>125</v>
      </c>
      <c r="AG577" s="20">
        <v>85.76</v>
      </c>
      <c r="AH577" s="1">
        <v>61.839999999999897</v>
      </c>
      <c r="AI577" s="1" t="s">
        <v>125</v>
      </c>
      <c r="AK577" s="20">
        <v>95.76</v>
      </c>
      <c r="AL577" s="1">
        <v>618.40000000000305</v>
      </c>
      <c r="AM577" s="1" t="s">
        <v>125</v>
      </c>
      <c r="AO577" s="4">
        <v>105.76</v>
      </c>
      <c r="AP577" s="1">
        <v>576424</v>
      </c>
      <c r="AQ577" s="1" t="s">
        <v>125</v>
      </c>
      <c r="AS577" s="4">
        <v>115.76</v>
      </c>
      <c r="AT577" s="1">
        <v>576424000</v>
      </c>
      <c r="AU577" s="1" t="s">
        <v>125</v>
      </c>
      <c r="AW577" s="4">
        <v>125.76</v>
      </c>
      <c r="AX577" s="1">
        <v>576424000000</v>
      </c>
      <c r="AY577" s="1" t="s">
        <v>125</v>
      </c>
      <c r="BA577" s="4">
        <v>135.76</v>
      </c>
      <c r="BB577" s="1">
        <v>576424000000000</v>
      </c>
      <c r="BC577" s="1" t="s">
        <v>125</v>
      </c>
      <c r="BE577" s="4">
        <v>145.76</v>
      </c>
      <c r="BF577" s="1">
        <v>5.76424E+17</v>
      </c>
      <c r="BG577" s="1" t="s">
        <v>125</v>
      </c>
    </row>
    <row r="578" spans="1:59" x14ac:dyDescent="0.55000000000000004">
      <c r="A578" s="20">
        <v>5.77</v>
      </c>
      <c r="B578" s="1">
        <v>577</v>
      </c>
      <c r="C578" s="1" t="s">
        <v>131</v>
      </c>
      <c r="E578" s="4">
        <v>15.77</v>
      </c>
      <c r="F578" s="21">
        <v>35.042999999999701</v>
      </c>
      <c r="G578" s="1" t="s">
        <v>129</v>
      </c>
      <c r="I578" s="20">
        <v>25.77</v>
      </c>
      <c r="J578" s="1">
        <v>35.042999999999701</v>
      </c>
      <c r="K578" s="1" t="s">
        <v>134</v>
      </c>
      <c r="M578" s="20">
        <v>35.770000000000003</v>
      </c>
      <c r="N578" s="1">
        <v>14.2709999999999</v>
      </c>
      <c r="O578" s="1" t="s">
        <v>135</v>
      </c>
      <c r="Q578" s="20">
        <v>45.77</v>
      </c>
      <c r="R578" s="1">
        <v>4.4619999999999997</v>
      </c>
      <c r="S578" s="1" t="s">
        <v>137</v>
      </c>
      <c r="U578" s="20">
        <v>55.77</v>
      </c>
      <c r="V578" s="1">
        <v>20.270999999999798</v>
      </c>
      <c r="W578" s="1" t="s">
        <v>137</v>
      </c>
      <c r="Y578" s="20">
        <v>65.77</v>
      </c>
      <c r="Z578" s="1">
        <v>223.29499999999999</v>
      </c>
      <c r="AA578" s="1" t="s">
        <v>137</v>
      </c>
      <c r="AC578" s="20">
        <v>75.77</v>
      </c>
      <c r="AD578" s="1">
        <v>6.1929999999999401</v>
      </c>
      <c r="AE578" s="1" t="s">
        <v>125</v>
      </c>
      <c r="AG578" s="20">
        <v>85.77</v>
      </c>
      <c r="AH578" s="1">
        <v>61.9299999999999</v>
      </c>
      <c r="AI578" s="1" t="s">
        <v>125</v>
      </c>
      <c r="AK578" s="20">
        <v>95.77</v>
      </c>
      <c r="AL578" s="1">
        <v>619.30000000000302</v>
      </c>
      <c r="AM578" s="1" t="s">
        <v>125</v>
      </c>
      <c r="AO578" s="4">
        <v>105.77</v>
      </c>
      <c r="AP578" s="1">
        <v>577423</v>
      </c>
      <c r="AQ578" s="1" t="s">
        <v>125</v>
      </c>
      <c r="AS578" s="4">
        <v>115.77</v>
      </c>
      <c r="AT578" s="1">
        <v>577423000</v>
      </c>
      <c r="AU578" s="1" t="s">
        <v>125</v>
      </c>
      <c r="AW578" s="4">
        <v>125.77</v>
      </c>
      <c r="AX578" s="1">
        <v>577423000000</v>
      </c>
      <c r="AY578" s="1" t="s">
        <v>125</v>
      </c>
      <c r="BA578" s="4">
        <v>135.77000000000001</v>
      </c>
      <c r="BB578" s="1">
        <v>577423000000000</v>
      </c>
      <c r="BC578" s="1" t="s">
        <v>125</v>
      </c>
      <c r="BE578" s="4">
        <v>145.77000000000001</v>
      </c>
      <c r="BF578" s="1">
        <v>5.77423E+17</v>
      </c>
      <c r="BG578" s="1" t="s">
        <v>125</v>
      </c>
    </row>
    <row r="579" spans="1:59" x14ac:dyDescent="0.55000000000000004">
      <c r="A579" s="20">
        <v>5.78</v>
      </c>
      <c r="B579" s="1">
        <v>578</v>
      </c>
      <c r="C579" s="1" t="s">
        <v>131</v>
      </c>
      <c r="E579" s="4">
        <v>15.78</v>
      </c>
      <c r="F579" s="21">
        <v>35.101999999999698</v>
      </c>
      <c r="G579" s="1" t="s">
        <v>129</v>
      </c>
      <c r="I579" s="20">
        <v>25.78</v>
      </c>
      <c r="J579" s="1">
        <v>35.101999999999698</v>
      </c>
      <c r="K579" s="1" t="s">
        <v>134</v>
      </c>
      <c r="M579" s="20">
        <v>35.78</v>
      </c>
      <c r="N579" s="1">
        <v>14.293999999999899</v>
      </c>
      <c r="O579" s="1" t="s">
        <v>135</v>
      </c>
      <c r="Q579" s="20">
        <v>45.78</v>
      </c>
      <c r="R579" s="1">
        <v>4.468</v>
      </c>
      <c r="S579" s="1" t="s">
        <v>137</v>
      </c>
      <c r="U579" s="20">
        <v>55.78</v>
      </c>
      <c r="V579" s="1">
        <v>20.293999999999802</v>
      </c>
      <c r="W579" s="1" t="s">
        <v>137</v>
      </c>
      <c r="Y579" s="20">
        <v>65.78</v>
      </c>
      <c r="Z579" s="1">
        <v>223.63000000000099</v>
      </c>
      <c r="AA579" s="1" t="s">
        <v>137</v>
      </c>
      <c r="AC579" s="20">
        <v>75.78</v>
      </c>
      <c r="AD579" s="1">
        <v>6.2019999999999396</v>
      </c>
      <c r="AE579" s="1" t="s">
        <v>125</v>
      </c>
      <c r="AG579" s="20">
        <v>85.78</v>
      </c>
      <c r="AH579" s="1">
        <v>62.019999999999897</v>
      </c>
      <c r="AI579" s="1" t="s">
        <v>125</v>
      </c>
      <c r="AK579" s="20">
        <v>95.78</v>
      </c>
      <c r="AL579" s="1">
        <v>620.200000000003</v>
      </c>
      <c r="AM579" s="1" t="s">
        <v>125</v>
      </c>
      <c r="AO579" s="4">
        <v>105.78</v>
      </c>
      <c r="AP579" s="1">
        <v>578422</v>
      </c>
      <c r="AQ579" s="1" t="s">
        <v>125</v>
      </c>
      <c r="AS579" s="4">
        <v>115.78</v>
      </c>
      <c r="AT579" s="1">
        <v>578422000</v>
      </c>
      <c r="AU579" s="1" t="s">
        <v>125</v>
      </c>
      <c r="AW579" s="4">
        <v>125.78</v>
      </c>
      <c r="AX579" s="1">
        <v>578422000000</v>
      </c>
      <c r="AY579" s="1" t="s">
        <v>125</v>
      </c>
      <c r="BA579" s="4">
        <v>135.78</v>
      </c>
      <c r="BB579" s="1">
        <v>578422000000000</v>
      </c>
      <c r="BC579" s="1" t="s">
        <v>125</v>
      </c>
      <c r="BE579" s="4">
        <v>145.78</v>
      </c>
      <c r="BF579" s="1">
        <v>5.78422E+17</v>
      </c>
      <c r="BG579" s="1" t="s">
        <v>125</v>
      </c>
    </row>
    <row r="580" spans="1:59" x14ac:dyDescent="0.55000000000000004">
      <c r="A580" s="20">
        <v>5.79</v>
      </c>
      <c r="B580" s="1">
        <v>579</v>
      </c>
      <c r="C580" s="1" t="s">
        <v>131</v>
      </c>
      <c r="E580" s="4">
        <v>15.79</v>
      </c>
      <c r="F580" s="21">
        <v>35.160999999999703</v>
      </c>
      <c r="G580" s="1" t="s">
        <v>129</v>
      </c>
      <c r="I580" s="20">
        <v>25.79</v>
      </c>
      <c r="J580" s="1">
        <v>35.160999999999703</v>
      </c>
      <c r="K580" s="1" t="s">
        <v>134</v>
      </c>
      <c r="M580" s="20">
        <v>35.79</v>
      </c>
      <c r="N580" s="1">
        <v>14.316999999999901</v>
      </c>
      <c r="O580" s="1" t="s">
        <v>135</v>
      </c>
      <c r="Q580" s="20">
        <v>45.79</v>
      </c>
      <c r="R580" s="1">
        <v>4.4740000000000002</v>
      </c>
      <c r="S580" s="1" t="s">
        <v>137</v>
      </c>
      <c r="U580" s="20">
        <v>55.79</v>
      </c>
      <c r="V580" s="1">
        <v>20.316999999999801</v>
      </c>
      <c r="W580" s="1" t="s">
        <v>137</v>
      </c>
      <c r="Y580" s="20">
        <v>65.790000000000006</v>
      </c>
      <c r="Z580" s="1">
        <v>223.965</v>
      </c>
      <c r="AA580" s="1" t="s">
        <v>137</v>
      </c>
      <c r="AC580" s="20">
        <v>75.790000000000006</v>
      </c>
      <c r="AD580" s="1">
        <v>6.2109999999999399</v>
      </c>
      <c r="AE580" s="1" t="s">
        <v>125</v>
      </c>
      <c r="AG580" s="20">
        <v>85.79</v>
      </c>
      <c r="AH580" s="1">
        <v>62.1099999999999</v>
      </c>
      <c r="AI580" s="1" t="s">
        <v>125</v>
      </c>
      <c r="AK580" s="20">
        <v>95.79</v>
      </c>
      <c r="AL580" s="1">
        <v>621.10000000000298</v>
      </c>
      <c r="AM580" s="1" t="s">
        <v>125</v>
      </c>
      <c r="AO580" s="4">
        <v>105.79</v>
      </c>
      <c r="AP580" s="1">
        <v>579421</v>
      </c>
      <c r="AQ580" s="1" t="s">
        <v>125</v>
      </c>
      <c r="AS580" s="4">
        <v>115.79</v>
      </c>
      <c r="AT580" s="1">
        <v>579421000</v>
      </c>
      <c r="AU580" s="1" t="s">
        <v>125</v>
      </c>
      <c r="AW580" s="4">
        <v>125.79</v>
      </c>
      <c r="AX580" s="1">
        <v>579421000000</v>
      </c>
      <c r="AY580" s="1" t="s">
        <v>125</v>
      </c>
      <c r="BA580" s="4">
        <v>135.79</v>
      </c>
      <c r="BB580" s="1">
        <v>579421000000000</v>
      </c>
      <c r="BC580" s="1" t="s">
        <v>125</v>
      </c>
      <c r="BE580" s="4">
        <v>145.79</v>
      </c>
      <c r="BF580" s="1">
        <v>5.79421E+17</v>
      </c>
      <c r="BG580" s="1" t="s">
        <v>125</v>
      </c>
    </row>
    <row r="581" spans="1:59" x14ac:dyDescent="0.55000000000000004">
      <c r="A581" s="20">
        <v>5.8</v>
      </c>
      <c r="B581" s="1">
        <v>580</v>
      </c>
      <c r="C581" s="1" t="s">
        <v>131</v>
      </c>
      <c r="E581" s="4">
        <v>15.8</v>
      </c>
      <c r="F581" s="21">
        <v>35.2199999999997</v>
      </c>
      <c r="G581" s="1" t="s">
        <v>129</v>
      </c>
      <c r="I581" s="20">
        <v>25.8</v>
      </c>
      <c r="J581" s="1">
        <v>35.2199999999997</v>
      </c>
      <c r="K581" s="1" t="s">
        <v>134</v>
      </c>
      <c r="M581" s="20">
        <v>35.799999999999997</v>
      </c>
      <c r="N581" s="1">
        <v>14.3399999999999</v>
      </c>
      <c r="O581" s="1" t="s">
        <v>135</v>
      </c>
      <c r="Q581" s="20">
        <v>45.8</v>
      </c>
      <c r="R581" s="1">
        <v>4.4800000000000004</v>
      </c>
      <c r="S581" s="1" t="s">
        <v>137</v>
      </c>
      <c r="U581" s="20">
        <v>55.8</v>
      </c>
      <c r="V581" s="1">
        <v>20.339999999999801</v>
      </c>
      <c r="W581" s="1" t="s">
        <v>137</v>
      </c>
      <c r="Y581" s="20">
        <v>65.8</v>
      </c>
      <c r="Z581" s="1">
        <v>224.3</v>
      </c>
      <c r="AA581" s="1" t="s">
        <v>137</v>
      </c>
      <c r="AC581" s="20">
        <v>75.8</v>
      </c>
      <c r="AD581" s="1">
        <v>6.2199999999999402</v>
      </c>
      <c r="AE581" s="1" t="s">
        <v>125</v>
      </c>
      <c r="AG581" s="20">
        <v>85.8</v>
      </c>
      <c r="AH581" s="1">
        <v>62.199999999999903</v>
      </c>
      <c r="AI581" s="1" t="s">
        <v>125</v>
      </c>
      <c r="AK581" s="20">
        <v>95.8</v>
      </c>
      <c r="AL581" s="1">
        <v>622.00000000000296</v>
      </c>
      <c r="AM581" s="1" t="s">
        <v>125</v>
      </c>
      <c r="AO581" s="4">
        <v>105.8</v>
      </c>
      <c r="AP581" s="1">
        <v>580420</v>
      </c>
      <c r="AQ581" s="1" t="s">
        <v>125</v>
      </c>
      <c r="AS581" s="4">
        <v>115.8</v>
      </c>
      <c r="AT581" s="1">
        <v>580420000</v>
      </c>
      <c r="AU581" s="1" t="s">
        <v>125</v>
      </c>
      <c r="AW581" s="4">
        <v>125.8</v>
      </c>
      <c r="AX581" s="1">
        <v>580420000000</v>
      </c>
      <c r="AY581" s="1" t="s">
        <v>125</v>
      </c>
      <c r="BA581" s="4">
        <v>135.80000000000001</v>
      </c>
      <c r="BB581" s="1">
        <v>580420000000000</v>
      </c>
      <c r="BC581" s="1" t="s">
        <v>125</v>
      </c>
      <c r="BE581" s="4">
        <v>145.80000000000001</v>
      </c>
      <c r="BF581" s="1">
        <v>5.8042E+17</v>
      </c>
      <c r="BG581" s="1" t="s">
        <v>125</v>
      </c>
    </row>
    <row r="582" spans="1:59" x14ac:dyDescent="0.55000000000000004">
      <c r="A582" s="20">
        <v>5.81</v>
      </c>
      <c r="B582" s="1">
        <v>581</v>
      </c>
      <c r="C582" s="1" t="s">
        <v>131</v>
      </c>
      <c r="E582" s="4">
        <v>15.81</v>
      </c>
      <c r="F582" s="21">
        <v>35.278999999999698</v>
      </c>
      <c r="G582" s="1" t="s">
        <v>129</v>
      </c>
      <c r="I582" s="20">
        <v>25.81</v>
      </c>
      <c r="J582" s="1">
        <v>35.278999999999698</v>
      </c>
      <c r="K582" s="1" t="s">
        <v>134</v>
      </c>
      <c r="M582" s="20">
        <v>35.81</v>
      </c>
      <c r="N582" s="1">
        <v>14.3629999999999</v>
      </c>
      <c r="O582" s="1" t="s">
        <v>135</v>
      </c>
      <c r="Q582" s="20">
        <v>45.81</v>
      </c>
      <c r="R582" s="1">
        <v>4.4859999999999998</v>
      </c>
      <c r="S582" s="1" t="s">
        <v>137</v>
      </c>
      <c r="U582" s="20">
        <v>55.81</v>
      </c>
      <c r="V582" s="1">
        <v>20.362999999999801</v>
      </c>
      <c r="W582" s="1" t="s">
        <v>137</v>
      </c>
      <c r="Y582" s="20">
        <v>65.81</v>
      </c>
      <c r="Z582" s="1">
        <v>224.63500000000101</v>
      </c>
      <c r="AA582" s="1" t="s">
        <v>137</v>
      </c>
      <c r="AC582" s="20">
        <v>75.81</v>
      </c>
      <c r="AD582" s="1">
        <v>6.2289999999999397</v>
      </c>
      <c r="AE582" s="1" t="s">
        <v>125</v>
      </c>
      <c r="AG582" s="20">
        <v>85.81</v>
      </c>
      <c r="AH582" s="1">
        <v>62.2899999999999</v>
      </c>
      <c r="AI582" s="1" t="s">
        <v>125</v>
      </c>
      <c r="AK582" s="20">
        <v>95.81</v>
      </c>
      <c r="AL582" s="1">
        <v>622.90000000000305</v>
      </c>
      <c r="AM582" s="1" t="s">
        <v>125</v>
      </c>
      <c r="AO582" s="4">
        <v>105.81</v>
      </c>
      <c r="AP582" s="1">
        <v>581419</v>
      </c>
      <c r="AQ582" s="1" t="s">
        <v>125</v>
      </c>
      <c r="AS582" s="4">
        <v>115.81</v>
      </c>
      <c r="AT582" s="1">
        <v>581419000</v>
      </c>
      <c r="AU582" s="1" t="s">
        <v>125</v>
      </c>
      <c r="AW582" s="4">
        <v>125.81</v>
      </c>
      <c r="AX582" s="1">
        <v>581419000000</v>
      </c>
      <c r="AY582" s="1" t="s">
        <v>125</v>
      </c>
      <c r="BA582" s="4">
        <v>135.81</v>
      </c>
      <c r="BB582" s="1">
        <v>581419000000000</v>
      </c>
      <c r="BC582" s="1" t="s">
        <v>125</v>
      </c>
      <c r="BE582" s="4">
        <v>145.81</v>
      </c>
      <c r="BF582" s="1">
        <v>5.81419E+17</v>
      </c>
      <c r="BG582" s="1" t="s">
        <v>125</v>
      </c>
    </row>
    <row r="583" spans="1:59" x14ac:dyDescent="0.55000000000000004">
      <c r="A583" s="20">
        <v>5.82</v>
      </c>
      <c r="B583" s="1">
        <v>582</v>
      </c>
      <c r="C583" s="1" t="s">
        <v>131</v>
      </c>
      <c r="E583" s="4">
        <v>15.82</v>
      </c>
      <c r="F583" s="21">
        <v>35.337999999999703</v>
      </c>
      <c r="G583" s="1" t="s">
        <v>129</v>
      </c>
      <c r="I583" s="20">
        <v>25.82</v>
      </c>
      <c r="J583" s="1">
        <v>35.337999999999703</v>
      </c>
      <c r="K583" s="1" t="s">
        <v>134</v>
      </c>
      <c r="M583" s="20">
        <v>35.82</v>
      </c>
      <c r="N583" s="1">
        <v>14.3859999999999</v>
      </c>
      <c r="O583" s="1" t="s">
        <v>135</v>
      </c>
      <c r="Q583" s="20">
        <v>45.82</v>
      </c>
      <c r="R583" s="1">
        <v>4.492</v>
      </c>
      <c r="S583" s="1" t="s">
        <v>137</v>
      </c>
      <c r="U583" s="20">
        <v>55.82</v>
      </c>
      <c r="V583" s="1">
        <v>20.3859999999998</v>
      </c>
      <c r="W583" s="1" t="s">
        <v>137</v>
      </c>
      <c r="Y583" s="20">
        <v>65.819999999999993</v>
      </c>
      <c r="Z583" s="1">
        <v>224.97</v>
      </c>
      <c r="AA583" s="1" t="s">
        <v>137</v>
      </c>
      <c r="AC583" s="20">
        <v>75.819999999999993</v>
      </c>
      <c r="AD583" s="1">
        <v>6.23799999999994</v>
      </c>
      <c r="AE583" s="1" t="s">
        <v>125</v>
      </c>
      <c r="AG583" s="20">
        <v>85.82</v>
      </c>
      <c r="AH583" s="1">
        <v>62.379999999999903</v>
      </c>
      <c r="AI583" s="1" t="s">
        <v>125</v>
      </c>
      <c r="AK583" s="20">
        <v>95.82</v>
      </c>
      <c r="AL583" s="1">
        <v>623.80000000000302</v>
      </c>
      <c r="AM583" s="1" t="s">
        <v>125</v>
      </c>
      <c r="AO583" s="4">
        <v>105.82</v>
      </c>
      <c r="AP583" s="1">
        <v>582418</v>
      </c>
      <c r="AQ583" s="1" t="s">
        <v>125</v>
      </c>
      <c r="AS583" s="4">
        <v>115.82</v>
      </c>
      <c r="AT583" s="1">
        <v>582418000</v>
      </c>
      <c r="AU583" s="1" t="s">
        <v>125</v>
      </c>
      <c r="AW583" s="4">
        <v>125.82</v>
      </c>
      <c r="AX583" s="1">
        <v>582418000000</v>
      </c>
      <c r="AY583" s="1" t="s">
        <v>125</v>
      </c>
      <c r="BA583" s="4">
        <v>135.82</v>
      </c>
      <c r="BB583" s="1">
        <v>582418000000000</v>
      </c>
      <c r="BC583" s="1" t="s">
        <v>125</v>
      </c>
      <c r="BE583" s="4">
        <v>145.82</v>
      </c>
      <c r="BF583" s="1">
        <v>5.82418E+17</v>
      </c>
      <c r="BG583" s="1" t="s">
        <v>125</v>
      </c>
    </row>
    <row r="584" spans="1:59" x14ac:dyDescent="0.55000000000000004">
      <c r="A584" s="20">
        <v>5.83</v>
      </c>
      <c r="B584" s="1">
        <v>583</v>
      </c>
      <c r="C584" s="1" t="s">
        <v>131</v>
      </c>
      <c r="E584" s="4">
        <v>15.83</v>
      </c>
      <c r="F584" s="21">
        <v>35.3969999999997</v>
      </c>
      <c r="G584" s="1" t="s">
        <v>129</v>
      </c>
      <c r="I584" s="20">
        <v>25.83</v>
      </c>
      <c r="J584" s="1">
        <v>35.3969999999997</v>
      </c>
      <c r="K584" s="1" t="s">
        <v>134</v>
      </c>
      <c r="M584" s="20">
        <v>35.83</v>
      </c>
      <c r="N584" s="1">
        <v>14.408999999999899</v>
      </c>
      <c r="O584" s="1" t="s">
        <v>135</v>
      </c>
      <c r="Q584" s="20">
        <v>45.83</v>
      </c>
      <c r="R584" s="1">
        <v>4.4980000000000002</v>
      </c>
      <c r="S584" s="1" t="s">
        <v>137</v>
      </c>
      <c r="U584" s="20">
        <v>55.83</v>
      </c>
      <c r="V584" s="1">
        <v>20.4089999999998</v>
      </c>
      <c r="W584" s="1" t="s">
        <v>137</v>
      </c>
      <c r="Y584" s="20">
        <v>65.83</v>
      </c>
      <c r="Z584" s="1">
        <v>225.30500000000001</v>
      </c>
      <c r="AA584" s="1" t="s">
        <v>137</v>
      </c>
      <c r="AC584" s="20">
        <v>75.83</v>
      </c>
      <c r="AD584" s="1">
        <v>6.2469999999999404</v>
      </c>
      <c r="AE584" s="1" t="s">
        <v>125</v>
      </c>
      <c r="AG584" s="20">
        <v>85.83</v>
      </c>
      <c r="AH584" s="1">
        <v>62.469999999999899</v>
      </c>
      <c r="AI584" s="1" t="s">
        <v>125</v>
      </c>
      <c r="AK584" s="20">
        <v>95.83</v>
      </c>
      <c r="AL584" s="1">
        <v>624.700000000003</v>
      </c>
      <c r="AM584" s="1" t="s">
        <v>125</v>
      </c>
      <c r="AO584" s="4">
        <v>105.83</v>
      </c>
      <c r="AP584" s="1">
        <v>583417</v>
      </c>
      <c r="AQ584" s="1" t="s">
        <v>125</v>
      </c>
      <c r="AS584" s="4">
        <v>115.83</v>
      </c>
      <c r="AT584" s="1">
        <v>583417000</v>
      </c>
      <c r="AU584" s="1" t="s">
        <v>125</v>
      </c>
      <c r="AW584" s="4">
        <v>125.83</v>
      </c>
      <c r="AX584" s="1">
        <v>583417000000</v>
      </c>
      <c r="AY584" s="1" t="s">
        <v>125</v>
      </c>
      <c r="BA584" s="4">
        <v>135.83000000000001</v>
      </c>
      <c r="BB584" s="1">
        <v>583417000000000</v>
      </c>
      <c r="BC584" s="1" t="s">
        <v>125</v>
      </c>
      <c r="BE584" s="4">
        <v>145.83000000000001</v>
      </c>
      <c r="BF584" s="1">
        <v>5.83417E+17</v>
      </c>
      <c r="BG584" s="1" t="s">
        <v>125</v>
      </c>
    </row>
    <row r="585" spans="1:59" x14ac:dyDescent="0.55000000000000004">
      <c r="A585" s="20">
        <v>5.84</v>
      </c>
      <c r="B585" s="1">
        <v>584</v>
      </c>
      <c r="C585" s="1" t="s">
        <v>131</v>
      </c>
      <c r="E585" s="4">
        <v>15.84</v>
      </c>
      <c r="F585" s="21">
        <v>35.455999999999698</v>
      </c>
      <c r="G585" s="1" t="s">
        <v>129</v>
      </c>
      <c r="I585" s="20">
        <v>25.84</v>
      </c>
      <c r="J585" s="1">
        <v>35.455999999999698</v>
      </c>
      <c r="K585" s="1" t="s">
        <v>134</v>
      </c>
      <c r="M585" s="20">
        <v>35.840000000000003</v>
      </c>
      <c r="N585" s="1">
        <v>14.431999999999899</v>
      </c>
      <c r="O585" s="1" t="s">
        <v>135</v>
      </c>
      <c r="Q585" s="20">
        <v>45.84</v>
      </c>
      <c r="R585" s="1">
        <v>4.5039999999999996</v>
      </c>
      <c r="S585" s="1" t="s">
        <v>137</v>
      </c>
      <c r="U585" s="20">
        <v>55.84</v>
      </c>
      <c r="V585" s="1">
        <v>20.4319999999998</v>
      </c>
      <c r="W585" s="1" t="s">
        <v>137</v>
      </c>
      <c r="Y585" s="20">
        <v>65.84</v>
      </c>
      <c r="Z585" s="1">
        <v>225.64</v>
      </c>
      <c r="AA585" s="1" t="s">
        <v>137</v>
      </c>
      <c r="AC585" s="20">
        <v>75.84</v>
      </c>
      <c r="AD585" s="1">
        <v>6.2559999999999398</v>
      </c>
      <c r="AE585" s="1" t="s">
        <v>125</v>
      </c>
      <c r="AG585" s="20">
        <v>85.84</v>
      </c>
      <c r="AH585" s="1">
        <v>62.559999999999903</v>
      </c>
      <c r="AI585" s="1" t="s">
        <v>125</v>
      </c>
      <c r="AK585" s="20">
        <v>95.84</v>
      </c>
      <c r="AL585" s="1">
        <v>625.60000000000298</v>
      </c>
      <c r="AM585" s="1" t="s">
        <v>125</v>
      </c>
      <c r="AO585" s="4">
        <v>105.84</v>
      </c>
      <c r="AP585" s="1">
        <v>584416</v>
      </c>
      <c r="AQ585" s="1" t="s">
        <v>125</v>
      </c>
      <c r="AS585" s="4">
        <v>115.84</v>
      </c>
      <c r="AT585" s="1">
        <v>584416000</v>
      </c>
      <c r="AU585" s="1" t="s">
        <v>125</v>
      </c>
      <c r="AW585" s="4">
        <v>125.84</v>
      </c>
      <c r="AX585" s="1">
        <v>584416000000</v>
      </c>
      <c r="AY585" s="1" t="s">
        <v>125</v>
      </c>
      <c r="BA585" s="4">
        <v>135.84</v>
      </c>
      <c r="BB585" s="1">
        <v>584416000000000</v>
      </c>
      <c r="BC585" s="1" t="s">
        <v>125</v>
      </c>
      <c r="BE585" s="4">
        <v>145.84</v>
      </c>
      <c r="BF585" s="1">
        <v>5.84416E+17</v>
      </c>
      <c r="BG585" s="1" t="s">
        <v>125</v>
      </c>
    </row>
    <row r="586" spans="1:59" x14ac:dyDescent="0.55000000000000004">
      <c r="A586" s="20">
        <v>5.85</v>
      </c>
      <c r="B586" s="1">
        <v>585</v>
      </c>
      <c r="C586" s="1" t="s">
        <v>131</v>
      </c>
      <c r="E586" s="4">
        <v>15.85</v>
      </c>
      <c r="F586" s="21">
        <v>35.514999999999702</v>
      </c>
      <c r="G586" s="1" t="s">
        <v>129</v>
      </c>
      <c r="I586" s="20">
        <v>25.85</v>
      </c>
      <c r="J586" s="1">
        <v>35.514999999999702</v>
      </c>
      <c r="K586" s="1" t="s">
        <v>134</v>
      </c>
      <c r="M586" s="20">
        <v>35.85</v>
      </c>
      <c r="N586" s="1">
        <v>14.454999999999901</v>
      </c>
      <c r="O586" s="1" t="s">
        <v>135</v>
      </c>
      <c r="Q586" s="20">
        <v>45.85</v>
      </c>
      <c r="R586" s="1">
        <v>4.51</v>
      </c>
      <c r="S586" s="1" t="s">
        <v>137</v>
      </c>
      <c r="U586" s="20">
        <v>55.85</v>
      </c>
      <c r="V586" s="1">
        <v>20.454999999999799</v>
      </c>
      <c r="W586" s="1" t="s">
        <v>137</v>
      </c>
      <c r="Y586" s="20">
        <v>65.849999999999994</v>
      </c>
      <c r="Z586" s="1">
        <v>225.97500000000099</v>
      </c>
      <c r="AA586" s="1" t="s">
        <v>137</v>
      </c>
      <c r="AC586" s="20">
        <v>75.849999999999994</v>
      </c>
      <c r="AD586" s="1">
        <v>6.2649999999999402</v>
      </c>
      <c r="AE586" s="1" t="s">
        <v>125</v>
      </c>
      <c r="AG586" s="20">
        <v>85.85</v>
      </c>
      <c r="AH586" s="1">
        <v>62.649999999999899</v>
      </c>
      <c r="AI586" s="1" t="s">
        <v>125</v>
      </c>
      <c r="AK586" s="20">
        <v>95.85</v>
      </c>
      <c r="AL586" s="1">
        <v>626.50000000000296</v>
      </c>
      <c r="AM586" s="1" t="s">
        <v>125</v>
      </c>
      <c r="AO586" s="4">
        <v>105.85</v>
      </c>
      <c r="AP586" s="1">
        <v>585415</v>
      </c>
      <c r="AQ586" s="1" t="s">
        <v>125</v>
      </c>
      <c r="AS586" s="4">
        <v>115.85</v>
      </c>
      <c r="AT586" s="1">
        <v>585415000</v>
      </c>
      <c r="AU586" s="1" t="s">
        <v>125</v>
      </c>
      <c r="AW586" s="4">
        <v>125.85</v>
      </c>
      <c r="AX586" s="1">
        <v>585415000000</v>
      </c>
      <c r="AY586" s="1" t="s">
        <v>125</v>
      </c>
      <c r="BA586" s="4">
        <v>135.85</v>
      </c>
      <c r="BB586" s="1">
        <v>585415000000000</v>
      </c>
      <c r="BC586" s="1" t="s">
        <v>125</v>
      </c>
      <c r="BE586" s="4">
        <v>145.85</v>
      </c>
      <c r="BF586" s="1">
        <v>5.85415E+17</v>
      </c>
      <c r="BG586" s="1" t="s">
        <v>125</v>
      </c>
    </row>
    <row r="587" spans="1:59" x14ac:dyDescent="0.55000000000000004">
      <c r="A587" s="20">
        <v>5.86</v>
      </c>
      <c r="B587" s="1">
        <v>586</v>
      </c>
      <c r="C587" s="1" t="s">
        <v>131</v>
      </c>
      <c r="E587" s="4">
        <v>15.86</v>
      </c>
      <c r="F587" s="21">
        <v>35.5739999999997</v>
      </c>
      <c r="G587" s="1" t="s">
        <v>129</v>
      </c>
      <c r="I587" s="20">
        <v>25.86</v>
      </c>
      <c r="J587" s="1">
        <v>35.5739999999997</v>
      </c>
      <c r="K587" s="1" t="s">
        <v>134</v>
      </c>
      <c r="M587" s="20">
        <v>35.86</v>
      </c>
      <c r="N587" s="1">
        <v>14.4779999999999</v>
      </c>
      <c r="O587" s="1" t="s">
        <v>135</v>
      </c>
      <c r="Q587" s="20">
        <v>45.86</v>
      </c>
      <c r="R587" s="1">
        <v>4.516</v>
      </c>
      <c r="S587" s="1" t="s">
        <v>137</v>
      </c>
      <c r="U587" s="20">
        <v>55.86</v>
      </c>
      <c r="V587" s="1">
        <v>20.477999999999799</v>
      </c>
      <c r="W587" s="1" t="s">
        <v>137</v>
      </c>
      <c r="Y587" s="20">
        <v>65.86</v>
      </c>
      <c r="Z587" s="1">
        <v>226.310000000001</v>
      </c>
      <c r="AA587" s="1" t="s">
        <v>137</v>
      </c>
      <c r="AC587" s="20">
        <v>75.86</v>
      </c>
      <c r="AD587" s="1">
        <v>6.2739999999999396</v>
      </c>
      <c r="AE587" s="1" t="s">
        <v>125</v>
      </c>
      <c r="AG587" s="20">
        <v>85.86</v>
      </c>
      <c r="AH587" s="1">
        <v>62.739999999999903</v>
      </c>
      <c r="AI587" s="1" t="s">
        <v>125</v>
      </c>
      <c r="AK587" s="20">
        <v>95.86</v>
      </c>
      <c r="AL587" s="1">
        <v>627.40000000000305</v>
      </c>
      <c r="AM587" s="1" t="s">
        <v>125</v>
      </c>
      <c r="AO587" s="4">
        <v>105.86</v>
      </c>
      <c r="AP587" s="1">
        <v>586414</v>
      </c>
      <c r="AQ587" s="1" t="s">
        <v>125</v>
      </c>
      <c r="AS587" s="4">
        <v>115.86</v>
      </c>
      <c r="AT587" s="1">
        <v>586414000</v>
      </c>
      <c r="AU587" s="1" t="s">
        <v>125</v>
      </c>
      <c r="AW587" s="4">
        <v>125.86</v>
      </c>
      <c r="AX587" s="1">
        <v>586414000000</v>
      </c>
      <c r="AY587" s="1" t="s">
        <v>125</v>
      </c>
      <c r="BA587" s="4">
        <v>135.86000000000001</v>
      </c>
      <c r="BB587" s="1">
        <v>586414000000000</v>
      </c>
      <c r="BC587" s="1" t="s">
        <v>125</v>
      </c>
      <c r="BE587" s="4">
        <v>145.86000000000001</v>
      </c>
      <c r="BF587" s="1">
        <v>5.86414E+17</v>
      </c>
      <c r="BG587" s="1" t="s">
        <v>125</v>
      </c>
    </row>
    <row r="588" spans="1:59" x14ac:dyDescent="0.55000000000000004">
      <c r="A588" s="20">
        <v>5.87</v>
      </c>
      <c r="B588" s="1">
        <v>587</v>
      </c>
      <c r="C588" s="1" t="s">
        <v>131</v>
      </c>
      <c r="E588" s="4">
        <v>15.87</v>
      </c>
      <c r="F588" s="21">
        <v>35.632999999999697</v>
      </c>
      <c r="G588" s="1" t="s">
        <v>129</v>
      </c>
      <c r="I588" s="20">
        <v>25.87</v>
      </c>
      <c r="J588" s="1">
        <v>35.632999999999697</v>
      </c>
      <c r="K588" s="1" t="s">
        <v>134</v>
      </c>
      <c r="M588" s="20">
        <v>35.869999999999997</v>
      </c>
      <c r="N588" s="1">
        <v>14.5009999999999</v>
      </c>
      <c r="O588" s="1" t="s">
        <v>135</v>
      </c>
      <c r="Q588" s="20">
        <v>45.87</v>
      </c>
      <c r="R588" s="1">
        <v>4.5220000000000002</v>
      </c>
      <c r="S588" s="1" t="s">
        <v>137</v>
      </c>
      <c r="U588" s="20">
        <v>55.87</v>
      </c>
      <c r="V588" s="1">
        <v>20.500999999999799</v>
      </c>
      <c r="W588" s="1" t="s">
        <v>137</v>
      </c>
      <c r="Y588" s="20">
        <v>65.87</v>
      </c>
      <c r="Z588" s="1">
        <v>226.64500000000001</v>
      </c>
      <c r="AA588" s="1" t="s">
        <v>137</v>
      </c>
      <c r="AC588" s="20">
        <v>75.87</v>
      </c>
      <c r="AD588" s="1">
        <v>6.28299999999994</v>
      </c>
      <c r="AE588" s="1" t="s">
        <v>125</v>
      </c>
      <c r="AG588" s="20">
        <v>85.87</v>
      </c>
      <c r="AH588" s="1">
        <v>62.829999999999899</v>
      </c>
      <c r="AI588" s="1" t="s">
        <v>125</v>
      </c>
      <c r="AK588" s="20">
        <v>95.87</v>
      </c>
      <c r="AL588" s="1">
        <v>628.30000000000302</v>
      </c>
      <c r="AM588" s="1" t="s">
        <v>125</v>
      </c>
      <c r="AO588" s="4">
        <v>105.87</v>
      </c>
      <c r="AP588" s="1">
        <v>587413</v>
      </c>
      <c r="AQ588" s="1" t="s">
        <v>125</v>
      </c>
      <c r="AS588" s="4">
        <v>115.87</v>
      </c>
      <c r="AT588" s="1">
        <v>587413000</v>
      </c>
      <c r="AU588" s="1" t="s">
        <v>125</v>
      </c>
      <c r="AW588" s="4">
        <v>125.87</v>
      </c>
      <c r="AX588" s="1">
        <v>587413000000</v>
      </c>
      <c r="AY588" s="1" t="s">
        <v>125</v>
      </c>
      <c r="BA588" s="4">
        <v>135.87</v>
      </c>
      <c r="BB588" s="1">
        <v>587413000000000</v>
      </c>
      <c r="BC588" s="1" t="s">
        <v>125</v>
      </c>
      <c r="BE588" s="4">
        <v>145.87</v>
      </c>
      <c r="BF588" s="1">
        <v>5.87413E+17</v>
      </c>
      <c r="BG588" s="1" t="s">
        <v>125</v>
      </c>
    </row>
    <row r="589" spans="1:59" x14ac:dyDescent="0.55000000000000004">
      <c r="A589" s="20">
        <v>5.88</v>
      </c>
      <c r="B589" s="1">
        <v>588</v>
      </c>
      <c r="C589" s="1" t="s">
        <v>131</v>
      </c>
      <c r="E589" s="4">
        <v>15.88</v>
      </c>
      <c r="F589" s="21">
        <v>35.691999999999702</v>
      </c>
      <c r="G589" s="1" t="s">
        <v>129</v>
      </c>
      <c r="I589" s="20">
        <v>25.88</v>
      </c>
      <c r="J589" s="1">
        <v>35.691999999999702</v>
      </c>
      <c r="K589" s="1" t="s">
        <v>134</v>
      </c>
      <c r="M589" s="20">
        <v>35.880000000000003</v>
      </c>
      <c r="N589" s="1">
        <v>14.5239999999999</v>
      </c>
      <c r="O589" s="1" t="s">
        <v>135</v>
      </c>
      <c r="Q589" s="20">
        <v>45.88</v>
      </c>
      <c r="R589" s="1">
        <v>4.5279999999999996</v>
      </c>
      <c r="S589" s="1" t="s">
        <v>137</v>
      </c>
      <c r="U589" s="20">
        <v>55.88</v>
      </c>
      <c r="V589" s="1">
        <v>20.523999999999798</v>
      </c>
      <c r="W589" s="1" t="s">
        <v>137</v>
      </c>
      <c r="Y589" s="20">
        <v>65.88</v>
      </c>
      <c r="Z589" s="1">
        <v>226.98000000000101</v>
      </c>
      <c r="AA589" s="1" t="s">
        <v>137</v>
      </c>
      <c r="AC589" s="20">
        <v>75.88</v>
      </c>
      <c r="AD589" s="1">
        <v>6.2919999999999403</v>
      </c>
      <c r="AE589" s="1" t="s">
        <v>125</v>
      </c>
      <c r="AG589" s="20">
        <v>85.88</v>
      </c>
      <c r="AH589" s="1">
        <v>62.919999999999902</v>
      </c>
      <c r="AI589" s="1" t="s">
        <v>125</v>
      </c>
      <c r="AK589" s="20">
        <v>95.88</v>
      </c>
      <c r="AL589" s="1">
        <v>629.200000000003</v>
      </c>
      <c r="AM589" s="1" t="s">
        <v>125</v>
      </c>
      <c r="AO589" s="4">
        <v>105.88</v>
      </c>
      <c r="AP589" s="1">
        <v>588412</v>
      </c>
      <c r="AQ589" s="1" t="s">
        <v>125</v>
      </c>
      <c r="AS589" s="4">
        <v>115.88</v>
      </c>
      <c r="AT589" s="1">
        <v>588412000</v>
      </c>
      <c r="AU589" s="1" t="s">
        <v>125</v>
      </c>
      <c r="AW589" s="4">
        <v>125.88</v>
      </c>
      <c r="AX589" s="1">
        <v>588412000000</v>
      </c>
      <c r="AY589" s="1" t="s">
        <v>125</v>
      </c>
      <c r="BA589" s="4">
        <v>135.88</v>
      </c>
      <c r="BB589" s="1">
        <v>588412000000000</v>
      </c>
      <c r="BC589" s="1" t="s">
        <v>125</v>
      </c>
      <c r="BE589" s="4">
        <v>145.88</v>
      </c>
      <c r="BF589" s="1">
        <v>5.88412E+17</v>
      </c>
      <c r="BG589" s="1" t="s">
        <v>125</v>
      </c>
    </row>
    <row r="590" spans="1:59" x14ac:dyDescent="0.55000000000000004">
      <c r="A590" s="20">
        <v>5.89</v>
      </c>
      <c r="B590" s="1">
        <v>589</v>
      </c>
      <c r="C590" s="1" t="s">
        <v>131</v>
      </c>
      <c r="E590" s="4">
        <v>15.89</v>
      </c>
      <c r="F590" s="21">
        <v>35.750999999999699</v>
      </c>
      <c r="G590" s="1" t="s">
        <v>129</v>
      </c>
      <c r="I590" s="20">
        <v>25.89</v>
      </c>
      <c r="J590" s="1">
        <v>35.750999999999699</v>
      </c>
      <c r="K590" s="1" t="s">
        <v>134</v>
      </c>
      <c r="M590" s="20">
        <v>35.89</v>
      </c>
      <c r="N590" s="1">
        <v>14.546999999999899</v>
      </c>
      <c r="O590" s="1" t="s">
        <v>135</v>
      </c>
      <c r="Q590" s="20">
        <v>45.89</v>
      </c>
      <c r="R590" s="1">
        <v>4.5339999999999998</v>
      </c>
      <c r="S590" s="1" t="s">
        <v>137</v>
      </c>
      <c r="U590" s="20">
        <v>55.89</v>
      </c>
      <c r="V590" s="1">
        <v>20.546999999999802</v>
      </c>
      <c r="W590" s="1" t="s">
        <v>137</v>
      </c>
      <c r="Y590" s="20">
        <v>65.89</v>
      </c>
      <c r="Z590" s="1">
        <v>227.31500000000099</v>
      </c>
      <c r="AA590" s="1" t="s">
        <v>137</v>
      </c>
      <c r="AC590" s="20">
        <v>75.89</v>
      </c>
      <c r="AD590" s="1">
        <v>6.3009999999999398</v>
      </c>
      <c r="AE590" s="1" t="s">
        <v>125</v>
      </c>
      <c r="AG590" s="20">
        <v>85.89</v>
      </c>
      <c r="AH590" s="1">
        <v>63.009999999999899</v>
      </c>
      <c r="AI590" s="1" t="s">
        <v>125</v>
      </c>
      <c r="AK590" s="20">
        <v>95.89</v>
      </c>
      <c r="AL590" s="1">
        <v>630.10000000000298</v>
      </c>
      <c r="AM590" s="1" t="s">
        <v>125</v>
      </c>
      <c r="AO590" s="4">
        <v>105.89</v>
      </c>
      <c r="AP590" s="1">
        <v>589411</v>
      </c>
      <c r="AQ590" s="1" t="s">
        <v>125</v>
      </c>
      <c r="AS590" s="4">
        <v>115.89</v>
      </c>
      <c r="AT590" s="1">
        <v>589411000</v>
      </c>
      <c r="AU590" s="1" t="s">
        <v>125</v>
      </c>
      <c r="AW590" s="4">
        <v>125.89</v>
      </c>
      <c r="AX590" s="1">
        <v>589411000000</v>
      </c>
      <c r="AY590" s="1" t="s">
        <v>125</v>
      </c>
      <c r="BA590" s="4">
        <v>135.88999999999999</v>
      </c>
      <c r="BB590" s="1">
        <v>589411000000000</v>
      </c>
      <c r="BC590" s="1" t="s">
        <v>125</v>
      </c>
      <c r="BE590" s="4">
        <v>145.88999999999999</v>
      </c>
      <c r="BF590" s="1">
        <v>5.89411E+17</v>
      </c>
      <c r="BG590" s="1" t="s">
        <v>125</v>
      </c>
    </row>
    <row r="591" spans="1:59" x14ac:dyDescent="0.55000000000000004">
      <c r="A591" s="20">
        <v>5.9</v>
      </c>
      <c r="B591" s="1">
        <v>590</v>
      </c>
      <c r="C591" s="1" t="s">
        <v>131</v>
      </c>
      <c r="E591" s="4">
        <v>15.9</v>
      </c>
      <c r="F591" s="21">
        <v>35.809999999999697</v>
      </c>
      <c r="G591" s="1" t="s">
        <v>129</v>
      </c>
      <c r="I591" s="20">
        <v>25.9</v>
      </c>
      <c r="J591" s="1">
        <v>35.809999999999697</v>
      </c>
      <c r="K591" s="1" t="s">
        <v>134</v>
      </c>
      <c r="M591" s="20">
        <v>35.9</v>
      </c>
      <c r="N591" s="1">
        <v>14.569999999999901</v>
      </c>
      <c r="O591" s="1" t="s">
        <v>135</v>
      </c>
      <c r="Q591" s="20">
        <v>45.9</v>
      </c>
      <c r="R591" s="1">
        <v>4.54</v>
      </c>
      <c r="S591" s="1" t="s">
        <v>137</v>
      </c>
      <c r="U591" s="20">
        <v>55.9</v>
      </c>
      <c r="V591" s="1">
        <v>20.569999999999801</v>
      </c>
      <c r="W591" s="1" t="s">
        <v>137</v>
      </c>
      <c r="Y591" s="20">
        <v>65.900000000000006</v>
      </c>
      <c r="Z591" s="1">
        <v>227.65</v>
      </c>
      <c r="AA591" s="1" t="s">
        <v>137</v>
      </c>
      <c r="AC591" s="20">
        <v>75.900000000000006</v>
      </c>
      <c r="AD591" s="1">
        <v>6.3099999999999401</v>
      </c>
      <c r="AE591" s="1" t="s">
        <v>125</v>
      </c>
      <c r="AG591" s="20">
        <v>85.9</v>
      </c>
      <c r="AH591" s="1">
        <v>63.099999999999902</v>
      </c>
      <c r="AI591" s="1" t="s">
        <v>125</v>
      </c>
      <c r="AK591" s="20">
        <v>95.9</v>
      </c>
      <c r="AL591" s="1">
        <v>631.00000000000296</v>
      </c>
      <c r="AM591" s="1" t="s">
        <v>125</v>
      </c>
      <c r="AO591" s="4">
        <v>105.9</v>
      </c>
      <c r="AP591" s="1">
        <v>590410</v>
      </c>
      <c r="AQ591" s="1" t="s">
        <v>125</v>
      </c>
      <c r="AS591" s="4">
        <v>115.9</v>
      </c>
      <c r="AT591" s="1">
        <v>590410000</v>
      </c>
      <c r="AU591" s="1" t="s">
        <v>125</v>
      </c>
      <c r="AW591" s="4">
        <v>125.9</v>
      </c>
      <c r="AX591" s="1">
        <v>590410000000</v>
      </c>
      <c r="AY591" s="1" t="s">
        <v>125</v>
      </c>
      <c r="BA591" s="4">
        <v>135.9</v>
      </c>
      <c r="BB591" s="1">
        <v>590410000000000</v>
      </c>
      <c r="BC591" s="1" t="s">
        <v>125</v>
      </c>
      <c r="BE591" s="4">
        <v>145.9</v>
      </c>
      <c r="BF591" s="1">
        <v>5.9041E+17</v>
      </c>
      <c r="BG591" s="1" t="s">
        <v>125</v>
      </c>
    </row>
    <row r="592" spans="1:59" x14ac:dyDescent="0.55000000000000004">
      <c r="A592" s="20">
        <v>5.91</v>
      </c>
      <c r="B592" s="1">
        <v>591</v>
      </c>
      <c r="C592" s="1" t="s">
        <v>131</v>
      </c>
      <c r="E592" s="4">
        <v>15.91</v>
      </c>
      <c r="F592" s="21">
        <v>35.868999999999701</v>
      </c>
      <c r="G592" s="1" t="s">
        <v>129</v>
      </c>
      <c r="I592" s="20">
        <v>25.91</v>
      </c>
      <c r="J592" s="1">
        <v>35.868999999999701</v>
      </c>
      <c r="K592" s="1" t="s">
        <v>134</v>
      </c>
      <c r="M592" s="20">
        <v>35.909999999999997</v>
      </c>
      <c r="N592" s="1">
        <v>14.5929999999999</v>
      </c>
      <c r="O592" s="1" t="s">
        <v>135</v>
      </c>
      <c r="Q592" s="20">
        <v>45.91</v>
      </c>
      <c r="R592" s="1">
        <v>4.5460000000000003</v>
      </c>
      <c r="S592" s="1" t="s">
        <v>137</v>
      </c>
      <c r="U592" s="20">
        <v>55.91</v>
      </c>
      <c r="V592" s="1">
        <v>20.592999999999801</v>
      </c>
      <c r="W592" s="1" t="s">
        <v>137</v>
      </c>
      <c r="Y592" s="20">
        <v>65.91</v>
      </c>
      <c r="Z592" s="1">
        <v>227.98500000000001</v>
      </c>
      <c r="AA592" s="1" t="s">
        <v>137</v>
      </c>
      <c r="AC592" s="20">
        <v>75.91</v>
      </c>
      <c r="AD592" s="1">
        <v>6.3189999999999404</v>
      </c>
      <c r="AE592" s="1" t="s">
        <v>125</v>
      </c>
      <c r="AG592" s="20">
        <v>85.91</v>
      </c>
      <c r="AH592" s="1">
        <v>63.189999999999898</v>
      </c>
      <c r="AI592" s="1" t="s">
        <v>125</v>
      </c>
      <c r="AK592" s="20">
        <v>95.91</v>
      </c>
      <c r="AL592" s="1">
        <v>631.90000000000305</v>
      </c>
      <c r="AM592" s="1" t="s">
        <v>125</v>
      </c>
      <c r="AO592" s="4">
        <v>105.91</v>
      </c>
      <c r="AP592" s="1">
        <v>591409</v>
      </c>
      <c r="AQ592" s="1" t="s">
        <v>125</v>
      </c>
      <c r="AS592" s="4">
        <v>115.91</v>
      </c>
      <c r="AT592" s="1">
        <v>591409000</v>
      </c>
      <c r="AU592" s="1" t="s">
        <v>125</v>
      </c>
      <c r="AW592" s="4">
        <v>125.91</v>
      </c>
      <c r="AX592" s="1">
        <v>591409000000</v>
      </c>
      <c r="AY592" s="1" t="s">
        <v>125</v>
      </c>
      <c r="BA592" s="4">
        <v>135.91</v>
      </c>
      <c r="BB592" s="1">
        <v>591409000000000</v>
      </c>
      <c r="BC592" s="1" t="s">
        <v>125</v>
      </c>
      <c r="BE592" s="4">
        <v>145.91</v>
      </c>
      <c r="BF592" s="1">
        <v>5.91409E+17</v>
      </c>
      <c r="BG592" s="1" t="s">
        <v>125</v>
      </c>
    </row>
    <row r="593" spans="1:59" x14ac:dyDescent="0.55000000000000004">
      <c r="A593" s="20">
        <v>5.92</v>
      </c>
      <c r="B593" s="1">
        <v>592</v>
      </c>
      <c r="C593" s="1" t="s">
        <v>131</v>
      </c>
      <c r="E593" s="4">
        <v>15.92</v>
      </c>
      <c r="F593" s="21">
        <v>35.927999999999699</v>
      </c>
      <c r="G593" s="1" t="s">
        <v>129</v>
      </c>
      <c r="I593" s="20">
        <v>25.92</v>
      </c>
      <c r="J593" s="1">
        <v>35.927999999999699</v>
      </c>
      <c r="K593" s="1" t="s">
        <v>134</v>
      </c>
      <c r="M593" s="20">
        <v>35.92</v>
      </c>
      <c r="N593" s="1">
        <v>14.6159999999999</v>
      </c>
      <c r="O593" s="1" t="s">
        <v>135</v>
      </c>
      <c r="Q593" s="20">
        <v>45.92</v>
      </c>
      <c r="R593" s="1">
        <v>4.5519999999999996</v>
      </c>
      <c r="S593" s="1" t="s">
        <v>137</v>
      </c>
      <c r="U593" s="20">
        <v>55.92</v>
      </c>
      <c r="V593" s="1">
        <v>20.615999999999801</v>
      </c>
      <c r="W593" s="1" t="s">
        <v>137</v>
      </c>
      <c r="Y593" s="20">
        <v>65.92</v>
      </c>
      <c r="Z593" s="1">
        <v>228.32000000000099</v>
      </c>
      <c r="AA593" s="1" t="s">
        <v>137</v>
      </c>
      <c r="AC593" s="20">
        <v>75.92</v>
      </c>
      <c r="AD593" s="1">
        <v>6.3279999999999399</v>
      </c>
      <c r="AE593" s="1" t="s">
        <v>125</v>
      </c>
      <c r="AG593" s="20">
        <v>85.92</v>
      </c>
      <c r="AH593" s="1">
        <v>63.279999999999902</v>
      </c>
      <c r="AI593" s="1" t="s">
        <v>125</v>
      </c>
      <c r="AK593" s="20">
        <v>95.92</v>
      </c>
      <c r="AL593" s="1">
        <v>632.80000000000302</v>
      </c>
      <c r="AM593" s="1" t="s">
        <v>125</v>
      </c>
      <c r="AO593" s="4">
        <v>105.92</v>
      </c>
      <c r="AP593" s="1">
        <v>592408</v>
      </c>
      <c r="AQ593" s="1" t="s">
        <v>125</v>
      </c>
      <c r="AS593" s="4">
        <v>115.92</v>
      </c>
      <c r="AT593" s="1">
        <v>592408000</v>
      </c>
      <c r="AU593" s="1" t="s">
        <v>125</v>
      </c>
      <c r="AW593" s="4">
        <v>125.92</v>
      </c>
      <c r="AX593" s="1">
        <v>592408000000</v>
      </c>
      <c r="AY593" s="1" t="s">
        <v>125</v>
      </c>
      <c r="BA593" s="4">
        <v>135.91999999999999</v>
      </c>
      <c r="BB593" s="1">
        <v>592408000000000</v>
      </c>
      <c r="BC593" s="1" t="s">
        <v>125</v>
      </c>
      <c r="BE593" s="4">
        <v>145.91999999999999</v>
      </c>
      <c r="BF593" s="1">
        <v>5.92408E+17</v>
      </c>
      <c r="BG593" s="1" t="s">
        <v>125</v>
      </c>
    </row>
    <row r="594" spans="1:59" x14ac:dyDescent="0.55000000000000004">
      <c r="A594" s="20">
        <v>5.93</v>
      </c>
      <c r="B594" s="1">
        <v>593</v>
      </c>
      <c r="C594" s="1" t="s">
        <v>131</v>
      </c>
      <c r="E594" s="4">
        <v>15.93</v>
      </c>
      <c r="F594" s="21">
        <v>35.986999999999703</v>
      </c>
      <c r="G594" s="1" t="s">
        <v>129</v>
      </c>
      <c r="I594" s="20">
        <v>25.93</v>
      </c>
      <c r="J594" s="1">
        <v>35.986999999999703</v>
      </c>
      <c r="K594" s="1" t="s">
        <v>134</v>
      </c>
      <c r="M594" s="20">
        <v>35.93</v>
      </c>
      <c r="N594" s="1">
        <v>14.6389999999999</v>
      </c>
      <c r="O594" s="1" t="s">
        <v>135</v>
      </c>
      <c r="Q594" s="20">
        <v>45.93</v>
      </c>
      <c r="R594" s="1">
        <v>4.5579999999999998</v>
      </c>
      <c r="S594" s="1" t="s">
        <v>137</v>
      </c>
      <c r="U594" s="20">
        <v>55.93</v>
      </c>
      <c r="V594" s="1">
        <v>20.6389999999998</v>
      </c>
      <c r="W594" s="1" t="s">
        <v>137</v>
      </c>
      <c r="Y594" s="20">
        <v>65.930000000000007</v>
      </c>
      <c r="Z594" s="1">
        <v>228.655000000001</v>
      </c>
      <c r="AA594" s="1" t="s">
        <v>137</v>
      </c>
      <c r="AC594" s="20">
        <v>75.930000000000007</v>
      </c>
      <c r="AD594" s="1">
        <v>6.3369999999999402</v>
      </c>
      <c r="AE594" s="1" t="s">
        <v>125</v>
      </c>
      <c r="AG594" s="20">
        <v>85.93</v>
      </c>
      <c r="AH594" s="1">
        <v>63.369999999999898</v>
      </c>
      <c r="AI594" s="1" t="s">
        <v>125</v>
      </c>
      <c r="AK594" s="20">
        <v>95.93</v>
      </c>
      <c r="AL594" s="1">
        <v>633.700000000003</v>
      </c>
      <c r="AM594" s="1" t="s">
        <v>125</v>
      </c>
      <c r="AO594" s="4">
        <v>105.93</v>
      </c>
      <c r="AP594" s="1">
        <v>593407</v>
      </c>
      <c r="AQ594" s="1" t="s">
        <v>125</v>
      </c>
      <c r="AS594" s="4">
        <v>115.93</v>
      </c>
      <c r="AT594" s="1">
        <v>593407000</v>
      </c>
      <c r="AU594" s="1" t="s">
        <v>125</v>
      </c>
      <c r="AW594" s="4">
        <v>125.93</v>
      </c>
      <c r="AX594" s="1">
        <v>593407000000</v>
      </c>
      <c r="AY594" s="1" t="s">
        <v>125</v>
      </c>
      <c r="BA594" s="4">
        <v>135.93</v>
      </c>
      <c r="BB594" s="1">
        <v>593407000000000</v>
      </c>
      <c r="BC594" s="1" t="s">
        <v>125</v>
      </c>
      <c r="BE594" s="4">
        <v>145.93</v>
      </c>
      <c r="BF594" s="1">
        <v>5.93407E+17</v>
      </c>
      <c r="BG594" s="1" t="s">
        <v>125</v>
      </c>
    </row>
    <row r="595" spans="1:59" x14ac:dyDescent="0.55000000000000004">
      <c r="A595" s="20">
        <v>5.94</v>
      </c>
      <c r="B595" s="1">
        <v>594</v>
      </c>
      <c r="C595" s="1" t="s">
        <v>131</v>
      </c>
      <c r="E595" s="4">
        <v>15.94</v>
      </c>
      <c r="F595" s="21">
        <v>36.045999999999701</v>
      </c>
      <c r="G595" s="1" t="s">
        <v>129</v>
      </c>
      <c r="I595" s="20">
        <v>25.94</v>
      </c>
      <c r="J595" s="1">
        <v>36.045999999999701</v>
      </c>
      <c r="K595" s="1" t="s">
        <v>134</v>
      </c>
      <c r="M595" s="20">
        <v>35.94</v>
      </c>
      <c r="N595" s="1">
        <v>14.6619999999999</v>
      </c>
      <c r="O595" s="1" t="s">
        <v>135</v>
      </c>
      <c r="Q595" s="20">
        <v>45.94</v>
      </c>
      <c r="R595" s="1">
        <v>4.5640000000000001</v>
      </c>
      <c r="S595" s="1" t="s">
        <v>137</v>
      </c>
      <c r="U595" s="20">
        <v>55.94</v>
      </c>
      <c r="V595" s="1">
        <v>20.6619999999998</v>
      </c>
      <c r="W595" s="1" t="s">
        <v>137</v>
      </c>
      <c r="Y595" s="20">
        <v>65.94</v>
      </c>
      <c r="Z595" s="1">
        <v>228.990000000001</v>
      </c>
      <c r="AA595" s="1" t="s">
        <v>137</v>
      </c>
      <c r="AC595" s="20">
        <v>75.94</v>
      </c>
      <c r="AD595" s="1">
        <v>6.3459999999999397</v>
      </c>
      <c r="AE595" s="1" t="s">
        <v>125</v>
      </c>
      <c r="AG595" s="20">
        <v>85.94</v>
      </c>
      <c r="AH595" s="1">
        <v>63.459999999999901</v>
      </c>
      <c r="AI595" s="1" t="s">
        <v>125</v>
      </c>
      <c r="AK595" s="20">
        <v>95.94</v>
      </c>
      <c r="AL595" s="1">
        <v>634.60000000000298</v>
      </c>
      <c r="AM595" s="1" t="s">
        <v>125</v>
      </c>
      <c r="AO595" s="4">
        <v>105.94</v>
      </c>
      <c r="AP595" s="1">
        <v>594406</v>
      </c>
      <c r="AQ595" s="1" t="s">
        <v>125</v>
      </c>
      <c r="AS595" s="4">
        <v>115.94</v>
      </c>
      <c r="AT595" s="1">
        <v>594406000</v>
      </c>
      <c r="AU595" s="1" t="s">
        <v>125</v>
      </c>
      <c r="AW595" s="4">
        <v>125.94</v>
      </c>
      <c r="AX595" s="1">
        <v>594406000000</v>
      </c>
      <c r="AY595" s="1" t="s">
        <v>125</v>
      </c>
      <c r="BA595" s="4">
        <v>135.94</v>
      </c>
      <c r="BB595" s="1">
        <v>594406000000000</v>
      </c>
      <c r="BC595" s="1" t="s">
        <v>125</v>
      </c>
      <c r="BE595" s="4">
        <v>145.94</v>
      </c>
      <c r="BF595" s="1">
        <v>5.94406E+17</v>
      </c>
      <c r="BG595" s="1" t="s">
        <v>125</v>
      </c>
    </row>
    <row r="596" spans="1:59" x14ac:dyDescent="0.55000000000000004">
      <c r="A596" s="20">
        <v>5.95</v>
      </c>
      <c r="B596" s="1">
        <v>595</v>
      </c>
      <c r="C596" s="1" t="s">
        <v>131</v>
      </c>
      <c r="E596" s="4">
        <v>15.95</v>
      </c>
      <c r="F596" s="21">
        <v>36.104999999999698</v>
      </c>
      <c r="G596" s="1" t="s">
        <v>129</v>
      </c>
      <c r="I596" s="20">
        <v>25.95</v>
      </c>
      <c r="J596" s="1">
        <v>36.104999999999698</v>
      </c>
      <c r="K596" s="1" t="s">
        <v>134</v>
      </c>
      <c r="M596" s="20">
        <v>35.950000000000003</v>
      </c>
      <c r="N596" s="1">
        <v>14.684999999999899</v>
      </c>
      <c r="O596" s="1" t="s">
        <v>135</v>
      </c>
      <c r="Q596" s="20">
        <v>45.95</v>
      </c>
      <c r="R596" s="1">
        <v>4.57</v>
      </c>
      <c r="S596" s="1" t="s">
        <v>137</v>
      </c>
      <c r="U596" s="20">
        <v>55.95</v>
      </c>
      <c r="V596" s="1">
        <v>20.6849999999998</v>
      </c>
      <c r="W596" s="1" t="s">
        <v>137</v>
      </c>
      <c r="Y596" s="20">
        <v>65.95</v>
      </c>
      <c r="Z596" s="1">
        <v>229.32500000000101</v>
      </c>
      <c r="AA596" s="1" t="s">
        <v>137</v>
      </c>
      <c r="AC596" s="20">
        <v>75.95</v>
      </c>
      <c r="AD596" s="1">
        <v>6.35499999999994</v>
      </c>
      <c r="AE596" s="1" t="s">
        <v>125</v>
      </c>
      <c r="AG596" s="20">
        <v>85.95</v>
      </c>
      <c r="AH596" s="1">
        <v>63.549999999999898</v>
      </c>
      <c r="AI596" s="1" t="s">
        <v>125</v>
      </c>
      <c r="AK596" s="20">
        <v>95.95</v>
      </c>
      <c r="AL596" s="1">
        <v>635.50000000000296</v>
      </c>
      <c r="AM596" s="1" t="s">
        <v>125</v>
      </c>
      <c r="AO596" s="4">
        <v>105.95</v>
      </c>
      <c r="AP596" s="1">
        <v>595405</v>
      </c>
      <c r="AQ596" s="1" t="s">
        <v>125</v>
      </c>
      <c r="AS596" s="4">
        <v>115.95</v>
      </c>
      <c r="AT596" s="1">
        <v>595405000</v>
      </c>
      <c r="AU596" s="1" t="s">
        <v>125</v>
      </c>
      <c r="AW596" s="4">
        <v>125.95</v>
      </c>
      <c r="AX596" s="1">
        <v>595405000000</v>
      </c>
      <c r="AY596" s="1" t="s">
        <v>125</v>
      </c>
      <c r="BA596" s="4">
        <v>135.94999999999999</v>
      </c>
      <c r="BB596" s="1">
        <v>595405000000000</v>
      </c>
      <c r="BC596" s="1" t="s">
        <v>125</v>
      </c>
      <c r="BE596" s="4">
        <v>145.94999999999999</v>
      </c>
      <c r="BF596" s="1">
        <v>5.95405E+17</v>
      </c>
      <c r="BG596" s="1" t="s">
        <v>125</v>
      </c>
    </row>
    <row r="597" spans="1:59" x14ac:dyDescent="0.55000000000000004">
      <c r="A597" s="20">
        <v>5.96</v>
      </c>
      <c r="B597" s="1">
        <v>596</v>
      </c>
      <c r="C597" s="1" t="s">
        <v>131</v>
      </c>
      <c r="E597" s="4">
        <v>15.96</v>
      </c>
      <c r="F597" s="21">
        <v>36.163999999999703</v>
      </c>
      <c r="G597" s="1" t="s">
        <v>129</v>
      </c>
      <c r="I597" s="20">
        <v>25.96</v>
      </c>
      <c r="J597" s="1">
        <v>36.163999999999703</v>
      </c>
      <c r="K597" s="1" t="s">
        <v>134</v>
      </c>
      <c r="M597" s="20">
        <v>35.96</v>
      </c>
      <c r="N597" s="1">
        <v>14.707999999999901</v>
      </c>
      <c r="O597" s="1" t="s">
        <v>135</v>
      </c>
      <c r="Q597" s="20">
        <v>45.96</v>
      </c>
      <c r="R597" s="1">
        <v>4.5759999999999996</v>
      </c>
      <c r="S597" s="1" t="s">
        <v>137</v>
      </c>
      <c r="U597" s="20">
        <v>55.96</v>
      </c>
      <c r="V597" s="1">
        <v>20.707999999999799</v>
      </c>
      <c r="W597" s="1" t="s">
        <v>137</v>
      </c>
      <c r="Y597" s="20">
        <v>65.959999999999994</v>
      </c>
      <c r="Z597" s="1">
        <v>229.66000000000099</v>
      </c>
      <c r="AA597" s="1" t="s">
        <v>137</v>
      </c>
      <c r="AC597" s="20">
        <v>75.959999999999994</v>
      </c>
      <c r="AD597" s="1">
        <v>6.3639999999999404</v>
      </c>
      <c r="AE597" s="1" t="s">
        <v>125</v>
      </c>
      <c r="AG597" s="20">
        <v>85.96</v>
      </c>
      <c r="AH597" s="1">
        <v>63.639999999999901</v>
      </c>
      <c r="AI597" s="1" t="s">
        <v>125</v>
      </c>
      <c r="AK597" s="20">
        <v>95.96</v>
      </c>
      <c r="AL597" s="1">
        <v>636.40000000000305</v>
      </c>
      <c r="AM597" s="1" t="s">
        <v>125</v>
      </c>
      <c r="AO597" s="4">
        <v>105.96</v>
      </c>
      <c r="AP597" s="1">
        <v>596404</v>
      </c>
      <c r="AQ597" s="1" t="s">
        <v>125</v>
      </c>
      <c r="AS597" s="4">
        <v>115.96</v>
      </c>
      <c r="AT597" s="1">
        <v>596404000</v>
      </c>
      <c r="AU597" s="1" t="s">
        <v>125</v>
      </c>
      <c r="AW597" s="4">
        <v>125.96</v>
      </c>
      <c r="AX597" s="1">
        <v>596404000000</v>
      </c>
      <c r="AY597" s="1" t="s">
        <v>125</v>
      </c>
      <c r="BA597" s="4">
        <v>135.96</v>
      </c>
      <c r="BB597" s="1">
        <v>596404000000000</v>
      </c>
      <c r="BC597" s="1" t="s">
        <v>125</v>
      </c>
      <c r="BE597" s="4">
        <v>145.96</v>
      </c>
      <c r="BF597" s="1">
        <v>5.96404E+17</v>
      </c>
      <c r="BG597" s="1" t="s">
        <v>125</v>
      </c>
    </row>
    <row r="598" spans="1:59" x14ac:dyDescent="0.55000000000000004">
      <c r="A598" s="20">
        <v>5.97</v>
      </c>
      <c r="B598" s="1">
        <v>597</v>
      </c>
      <c r="C598" s="1" t="s">
        <v>131</v>
      </c>
      <c r="E598" s="4">
        <v>15.97</v>
      </c>
      <c r="F598" s="21">
        <v>36.222999999999701</v>
      </c>
      <c r="G598" s="1" t="s">
        <v>129</v>
      </c>
      <c r="I598" s="20">
        <v>25.97</v>
      </c>
      <c r="J598" s="1">
        <v>36.222999999999701</v>
      </c>
      <c r="K598" s="1" t="s">
        <v>134</v>
      </c>
      <c r="M598" s="20">
        <v>35.97</v>
      </c>
      <c r="N598" s="1">
        <v>14.7309999999999</v>
      </c>
      <c r="O598" s="1" t="s">
        <v>135</v>
      </c>
      <c r="Q598" s="20">
        <v>45.97</v>
      </c>
      <c r="R598" s="1">
        <v>4.5819999999999999</v>
      </c>
      <c r="S598" s="1" t="s">
        <v>137</v>
      </c>
      <c r="U598" s="20">
        <v>55.97</v>
      </c>
      <c r="V598" s="1">
        <v>20.730999999999799</v>
      </c>
      <c r="W598" s="1" t="s">
        <v>137</v>
      </c>
      <c r="Y598" s="20">
        <v>65.97</v>
      </c>
      <c r="Z598" s="1">
        <v>229.995000000001</v>
      </c>
      <c r="AA598" s="1" t="s">
        <v>137</v>
      </c>
      <c r="AC598" s="20">
        <v>75.97</v>
      </c>
      <c r="AD598" s="1">
        <v>6.3729999999999398</v>
      </c>
      <c r="AE598" s="1" t="s">
        <v>125</v>
      </c>
      <c r="AG598" s="20">
        <v>85.97</v>
      </c>
      <c r="AH598" s="1">
        <v>63.729999999999897</v>
      </c>
      <c r="AI598" s="1" t="s">
        <v>125</v>
      </c>
      <c r="AK598" s="20">
        <v>95.97</v>
      </c>
      <c r="AL598" s="1">
        <v>637.30000000000302</v>
      </c>
      <c r="AM598" s="1" t="s">
        <v>125</v>
      </c>
      <c r="AO598" s="4">
        <v>105.97</v>
      </c>
      <c r="AP598" s="1">
        <v>597403</v>
      </c>
      <c r="AQ598" s="1" t="s">
        <v>125</v>
      </c>
      <c r="AS598" s="4">
        <v>115.97</v>
      </c>
      <c r="AT598" s="1">
        <v>597403000</v>
      </c>
      <c r="AU598" s="1" t="s">
        <v>125</v>
      </c>
      <c r="AW598" s="4">
        <v>125.97</v>
      </c>
      <c r="AX598" s="1">
        <v>597403000000</v>
      </c>
      <c r="AY598" s="1" t="s">
        <v>125</v>
      </c>
      <c r="BA598" s="4">
        <v>135.97</v>
      </c>
      <c r="BB598" s="1">
        <v>597403000000000</v>
      </c>
      <c r="BC598" s="1" t="s">
        <v>125</v>
      </c>
      <c r="BE598" s="4">
        <v>145.97</v>
      </c>
      <c r="BF598" s="1">
        <v>5.97403E+17</v>
      </c>
      <c r="BG598" s="1" t="s">
        <v>125</v>
      </c>
    </row>
    <row r="599" spans="1:59" x14ac:dyDescent="0.55000000000000004">
      <c r="A599" s="20">
        <v>5.98</v>
      </c>
      <c r="B599" s="1">
        <v>598</v>
      </c>
      <c r="C599" s="1" t="s">
        <v>131</v>
      </c>
      <c r="E599" s="4">
        <v>15.98</v>
      </c>
      <c r="F599" s="21">
        <v>36.281999999999698</v>
      </c>
      <c r="G599" s="1" t="s">
        <v>129</v>
      </c>
      <c r="I599" s="20">
        <v>25.98</v>
      </c>
      <c r="J599" s="1">
        <v>36.281999999999698</v>
      </c>
      <c r="K599" s="1" t="s">
        <v>134</v>
      </c>
      <c r="M599" s="20">
        <v>35.979999999999997</v>
      </c>
      <c r="N599" s="1">
        <v>14.7539999999999</v>
      </c>
      <c r="O599" s="1" t="s">
        <v>135</v>
      </c>
      <c r="Q599" s="20">
        <v>45.98</v>
      </c>
      <c r="R599" s="1">
        <v>4.5880000000000001</v>
      </c>
      <c r="S599" s="1" t="s">
        <v>137</v>
      </c>
      <c r="U599" s="20">
        <v>55.98</v>
      </c>
      <c r="V599" s="1">
        <v>20.753999999999799</v>
      </c>
      <c r="W599" s="1" t="s">
        <v>137</v>
      </c>
      <c r="Y599" s="20">
        <v>65.98</v>
      </c>
      <c r="Z599" s="1">
        <v>230.33</v>
      </c>
      <c r="AA599" s="1" t="s">
        <v>137</v>
      </c>
      <c r="AC599" s="20">
        <v>75.98</v>
      </c>
      <c r="AD599" s="1">
        <v>6.3819999999999402</v>
      </c>
      <c r="AE599" s="1" t="s">
        <v>125</v>
      </c>
      <c r="AG599" s="20">
        <v>85.98</v>
      </c>
      <c r="AH599" s="1">
        <v>63.819999999999901</v>
      </c>
      <c r="AI599" s="1" t="s">
        <v>125</v>
      </c>
      <c r="AK599" s="20">
        <v>95.98</v>
      </c>
      <c r="AL599" s="1">
        <v>638.200000000003</v>
      </c>
      <c r="AM599" s="1" t="s">
        <v>125</v>
      </c>
      <c r="AO599" s="4">
        <v>105.98</v>
      </c>
      <c r="AP599" s="1">
        <v>598402</v>
      </c>
      <c r="AQ599" s="1" t="s">
        <v>125</v>
      </c>
      <c r="AS599" s="4">
        <v>115.98</v>
      </c>
      <c r="AT599" s="1">
        <v>598402000</v>
      </c>
      <c r="AU599" s="1" t="s">
        <v>125</v>
      </c>
      <c r="AW599" s="4">
        <v>125.98</v>
      </c>
      <c r="AX599" s="1">
        <v>598402000000</v>
      </c>
      <c r="AY599" s="1" t="s">
        <v>125</v>
      </c>
      <c r="BA599" s="4">
        <v>135.97999999999999</v>
      </c>
      <c r="BB599" s="1">
        <v>598402000000000</v>
      </c>
      <c r="BC599" s="1" t="s">
        <v>125</v>
      </c>
      <c r="BE599" s="4">
        <v>145.97999999999999</v>
      </c>
      <c r="BF599" s="1">
        <v>5.98402E+17</v>
      </c>
      <c r="BG599" s="1" t="s">
        <v>125</v>
      </c>
    </row>
    <row r="600" spans="1:59" x14ac:dyDescent="0.55000000000000004">
      <c r="A600" s="20">
        <v>5.99</v>
      </c>
      <c r="B600" s="1">
        <v>599</v>
      </c>
      <c r="C600" s="1" t="s">
        <v>131</v>
      </c>
      <c r="E600" s="4">
        <v>15.99</v>
      </c>
      <c r="F600" s="21">
        <v>36.340999999999703</v>
      </c>
      <c r="G600" s="1" t="s">
        <v>129</v>
      </c>
      <c r="I600" s="20">
        <v>25.99</v>
      </c>
      <c r="J600" s="1">
        <v>36.340999999999703</v>
      </c>
      <c r="K600" s="1" t="s">
        <v>134</v>
      </c>
      <c r="M600" s="20">
        <v>35.99</v>
      </c>
      <c r="N600" s="1">
        <v>14.7769999999999</v>
      </c>
      <c r="O600" s="1" t="s">
        <v>135</v>
      </c>
      <c r="Q600" s="20">
        <v>45.99</v>
      </c>
      <c r="R600" s="1">
        <v>4.5940000000000003</v>
      </c>
      <c r="S600" s="1" t="s">
        <v>137</v>
      </c>
      <c r="U600" s="20">
        <v>55.99</v>
      </c>
      <c r="V600" s="1">
        <v>20.776999999999799</v>
      </c>
      <c r="W600" s="1" t="s">
        <v>137</v>
      </c>
      <c r="Y600" s="20">
        <v>65.989999999999995</v>
      </c>
      <c r="Z600" s="1">
        <v>230.66500000000099</v>
      </c>
      <c r="AA600" s="1" t="s">
        <v>137</v>
      </c>
      <c r="AC600" s="20">
        <v>75.989999999999995</v>
      </c>
      <c r="AD600" s="1">
        <v>6.3909999999999396</v>
      </c>
      <c r="AE600" s="1" t="s">
        <v>125</v>
      </c>
      <c r="AG600" s="20">
        <v>85.99</v>
      </c>
      <c r="AH600" s="1">
        <v>63.909999999999897</v>
      </c>
      <c r="AI600" s="1" t="s">
        <v>125</v>
      </c>
      <c r="AK600" s="20">
        <v>95.99</v>
      </c>
      <c r="AL600" s="1">
        <v>639.10000000000298</v>
      </c>
      <c r="AM600" s="1" t="s">
        <v>125</v>
      </c>
      <c r="AO600" s="4">
        <v>105.99</v>
      </c>
      <c r="AP600" s="1">
        <v>599401</v>
      </c>
      <c r="AQ600" s="1" t="s">
        <v>125</v>
      </c>
      <c r="AS600" s="4">
        <v>115.99</v>
      </c>
      <c r="AT600" s="1">
        <v>599401000</v>
      </c>
      <c r="AU600" s="1" t="s">
        <v>125</v>
      </c>
      <c r="AW600" s="4">
        <v>125.99</v>
      </c>
      <c r="AX600" s="1">
        <v>599401000000</v>
      </c>
      <c r="AY600" s="1" t="s">
        <v>125</v>
      </c>
      <c r="BA600" s="4">
        <v>135.99</v>
      </c>
      <c r="BB600" s="1">
        <v>599401000000000</v>
      </c>
      <c r="BC600" s="1" t="s">
        <v>125</v>
      </c>
      <c r="BE600" s="4">
        <v>145.99</v>
      </c>
      <c r="BF600" s="1">
        <v>5.99401E+17</v>
      </c>
      <c r="BG600" s="1" t="s">
        <v>125</v>
      </c>
    </row>
    <row r="601" spans="1:59" x14ac:dyDescent="0.55000000000000004">
      <c r="A601" s="20">
        <v>6</v>
      </c>
      <c r="B601" s="1">
        <v>600</v>
      </c>
      <c r="C601" s="1" t="s">
        <v>131</v>
      </c>
      <c r="E601" s="4">
        <v>16</v>
      </c>
      <c r="F601" s="21">
        <v>36.3999999999997</v>
      </c>
      <c r="G601" s="1" t="s">
        <v>129</v>
      </c>
      <c r="I601" s="20">
        <v>26</v>
      </c>
      <c r="J601" s="1">
        <v>36.3999999999997</v>
      </c>
      <c r="K601" s="1" t="s">
        <v>134</v>
      </c>
      <c r="M601" s="20">
        <v>36</v>
      </c>
      <c r="N601" s="1">
        <v>14.799999999999899</v>
      </c>
      <c r="O601" s="1" t="s">
        <v>135</v>
      </c>
      <c r="Q601" s="20">
        <v>46</v>
      </c>
      <c r="R601" s="1">
        <v>4.5999999999999996</v>
      </c>
      <c r="S601" s="1" t="s">
        <v>137</v>
      </c>
      <c r="U601" s="20">
        <v>56</v>
      </c>
      <c r="V601" s="1">
        <v>20.799999999999802</v>
      </c>
      <c r="W601" s="1" t="s">
        <v>137</v>
      </c>
      <c r="Y601" s="20">
        <v>66</v>
      </c>
      <c r="Z601" s="1">
        <v>231.00000000000099</v>
      </c>
      <c r="AA601" s="1" t="s">
        <v>137</v>
      </c>
      <c r="AC601" s="20">
        <v>76</v>
      </c>
      <c r="AD601" s="1">
        <v>6.39999999999994</v>
      </c>
      <c r="AE601" s="1" t="s">
        <v>125</v>
      </c>
      <c r="AG601" s="20">
        <v>86</v>
      </c>
      <c r="AH601" s="1">
        <v>63.999999999999901</v>
      </c>
      <c r="AI601" s="1" t="s">
        <v>125</v>
      </c>
      <c r="AK601" s="20">
        <v>96</v>
      </c>
      <c r="AL601" s="1">
        <v>640.00000000000296</v>
      </c>
      <c r="AM601" s="1" t="s">
        <v>125</v>
      </c>
      <c r="AO601" s="4">
        <v>106</v>
      </c>
      <c r="AP601" s="1">
        <v>600400</v>
      </c>
      <c r="AQ601" s="1" t="s">
        <v>125</v>
      </c>
      <c r="AS601" s="4">
        <v>116</v>
      </c>
      <c r="AT601" s="1">
        <v>600400000</v>
      </c>
      <c r="AU601" s="1" t="s">
        <v>125</v>
      </c>
      <c r="AW601" s="4">
        <v>126</v>
      </c>
      <c r="AX601" s="1">
        <v>600400000000</v>
      </c>
      <c r="AY601" s="1" t="s">
        <v>125</v>
      </c>
      <c r="BA601" s="4">
        <v>136</v>
      </c>
      <c r="BB601" s="1">
        <v>600400000000000</v>
      </c>
      <c r="BC601" s="1" t="s">
        <v>125</v>
      </c>
      <c r="BE601" s="4">
        <v>146</v>
      </c>
      <c r="BF601" s="1">
        <v>6.004E+17</v>
      </c>
      <c r="BG601" s="1" t="s">
        <v>125</v>
      </c>
    </row>
    <row r="602" spans="1:59" x14ac:dyDescent="0.55000000000000004">
      <c r="A602" s="20">
        <v>6.01</v>
      </c>
      <c r="B602" s="1">
        <v>601</v>
      </c>
      <c r="C602" s="1" t="s">
        <v>131</v>
      </c>
      <c r="E602" s="4">
        <v>16.010000000000002</v>
      </c>
      <c r="F602" s="21">
        <v>36.458999999999698</v>
      </c>
      <c r="G602" s="1" t="s">
        <v>129</v>
      </c>
      <c r="I602" s="20">
        <v>26.01</v>
      </c>
      <c r="J602" s="1">
        <v>36.458999999999698</v>
      </c>
      <c r="K602" s="1" t="s">
        <v>134</v>
      </c>
      <c r="M602" s="20">
        <v>36.01</v>
      </c>
      <c r="N602" s="1">
        <v>14.822999999999899</v>
      </c>
      <c r="O602" s="1" t="s">
        <v>135</v>
      </c>
      <c r="Q602" s="20">
        <v>46.01</v>
      </c>
      <c r="R602" s="1">
        <v>4.6059999999999999</v>
      </c>
      <c r="S602" s="1" t="s">
        <v>137</v>
      </c>
      <c r="U602" s="20">
        <v>56.01</v>
      </c>
      <c r="V602" s="1">
        <v>20.822999999999801</v>
      </c>
      <c r="W602" s="1" t="s">
        <v>137</v>
      </c>
      <c r="Y602" s="20">
        <v>66.010000000000005</v>
      </c>
      <c r="Z602" s="1">
        <v>231.335000000001</v>
      </c>
      <c r="AA602" s="1" t="s">
        <v>137</v>
      </c>
      <c r="AC602" s="20">
        <v>76.010000000000005</v>
      </c>
      <c r="AD602" s="1">
        <v>6.4089999999999403</v>
      </c>
      <c r="AE602" s="1" t="s">
        <v>125</v>
      </c>
      <c r="AG602" s="20">
        <v>86.01</v>
      </c>
      <c r="AH602" s="1">
        <v>64.089999999999904</v>
      </c>
      <c r="AI602" s="1" t="s">
        <v>125</v>
      </c>
      <c r="AK602" s="20">
        <v>96.01</v>
      </c>
      <c r="AL602" s="1">
        <v>640.90000000000305</v>
      </c>
      <c r="AM602" s="1" t="s">
        <v>125</v>
      </c>
      <c r="AO602" s="4">
        <v>106.01</v>
      </c>
      <c r="AP602" s="1">
        <v>601399</v>
      </c>
      <c r="AQ602" s="1" t="s">
        <v>125</v>
      </c>
      <c r="AS602" s="4">
        <v>116.01</v>
      </c>
      <c r="AT602" s="1">
        <v>601399000</v>
      </c>
      <c r="AU602" s="1" t="s">
        <v>125</v>
      </c>
      <c r="AW602" s="4">
        <v>126.01</v>
      </c>
      <c r="AX602" s="1">
        <v>601399000000</v>
      </c>
      <c r="AY602" s="1" t="s">
        <v>125</v>
      </c>
      <c r="BA602" s="4">
        <v>136.01</v>
      </c>
      <c r="BB602" s="1">
        <v>601399000000000</v>
      </c>
      <c r="BC602" s="1" t="s">
        <v>125</v>
      </c>
      <c r="BE602" s="4">
        <v>146.01</v>
      </c>
      <c r="BF602" s="1">
        <v>6.01399E+17</v>
      </c>
      <c r="BG602" s="1" t="s">
        <v>125</v>
      </c>
    </row>
    <row r="603" spans="1:59" x14ac:dyDescent="0.55000000000000004">
      <c r="A603" s="20">
        <v>6.02</v>
      </c>
      <c r="B603" s="1">
        <v>602</v>
      </c>
      <c r="C603" s="1" t="s">
        <v>131</v>
      </c>
      <c r="E603" s="4">
        <v>16.02</v>
      </c>
      <c r="F603" s="21">
        <v>36.517999999999702</v>
      </c>
      <c r="G603" s="1" t="s">
        <v>129</v>
      </c>
      <c r="I603" s="20">
        <v>26.02</v>
      </c>
      <c r="J603" s="1">
        <v>36.517999999999702</v>
      </c>
      <c r="K603" s="1" t="s">
        <v>134</v>
      </c>
      <c r="M603" s="20">
        <v>36.020000000000003</v>
      </c>
      <c r="N603" s="1">
        <v>14.845999999999901</v>
      </c>
      <c r="O603" s="1" t="s">
        <v>135</v>
      </c>
      <c r="Q603" s="20">
        <v>46.02</v>
      </c>
      <c r="R603" s="1">
        <v>4.6120000000000001</v>
      </c>
      <c r="S603" s="1" t="s">
        <v>137</v>
      </c>
      <c r="U603" s="20">
        <v>56.02</v>
      </c>
      <c r="V603" s="1">
        <v>20.845999999999801</v>
      </c>
      <c r="W603" s="1" t="s">
        <v>137</v>
      </c>
      <c r="Y603" s="20">
        <v>66.02</v>
      </c>
      <c r="Z603" s="1">
        <v>231.67000000000101</v>
      </c>
      <c r="AA603" s="1" t="s">
        <v>137</v>
      </c>
      <c r="AC603" s="20">
        <v>76.02</v>
      </c>
      <c r="AD603" s="1">
        <v>6.4179999999999398</v>
      </c>
      <c r="AE603" s="1" t="s">
        <v>125</v>
      </c>
      <c r="AG603" s="20">
        <v>86.02</v>
      </c>
      <c r="AH603" s="1">
        <v>64.179999999999893</v>
      </c>
      <c r="AI603" s="1" t="s">
        <v>125</v>
      </c>
      <c r="AK603" s="20">
        <v>96.02</v>
      </c>
      <c r="AL603" s="1">
        <v>641.80000000000302</v>
      </c>
      <c r="AM603" s="1" t="s">
        <v>125</v>
      </c>
      <c r="AO603" s="4">
        <v>106.02</v>
      </c>
      <c r="AP603" s="1">
        <v>602398</v>
      </c>
      <c r="AQ603" s="1" t="s">
        <v>125</v>
      </c>
      <c r="AS603" s="4">
        <v>116.02</v>
      </c>
      <c r="AT603" s="1">
        <v>602398000</v>
      </c>
      <c r="AU603" s="1" t="s">
        <v>125</v>
      </c>
      <c r="AW603" s="4">
        <v>126.02</v>
      </c>
      <c r="AX603" s="1">
        <v>602398000000</v>
      </c>
      <c r="AY603" s="1" t="s">
        <v>125</v>
      </c>
      <c r="BA603" s="4">
        <v>136.02000000000001</v>
      </c>
      <c r="BB603" s="1">
        <v>602398000000000</v>
      </c>
      <c r="BC603" s="1" t="s">
        <v>125</v>
      </c>
      <c r="BE603" s="4">
        <v>146.02000000000001</v>
      </c>
      <c r="BF603" s="1">
        <v>6.02398E+17</v>
      </c>
      <c r="BG603" s="1" t="s">
        <v>125</v>
      </c>
    </row>
    <row r="604" spans="1:59" x14ac:dyDescent="0.55000000000000004">
      <c r="A604" s="20">
        <v>6.03</v>
      </c>
      <c r="B604" s="1">
        <v>603</v>
      </c>
      <c r="C604" s="1" t="s">
        <v>131</v>
      </c>
      <c r="E604" s="4">
        <v>16.03</v>
      </c>
      <c r="F604" s="21">
        <v>36.5769999999997</v>
      </c>
      <c r="G604" s="1" t="s">
        <v>129</v>
      </c>
      <c r="I604" s="20">
        <v>26.03</v>
      </c>
      <c r="J604" s="1">
        <v>36.5769999999997</v>
      </c>
      <c r="K604" s="1" t="s">
        <v>134</v>
      </c>
      <c r="M604" s="20">
        <v>36.03</v>
      </c>
      <c r="N604" s="1">
        <v>14.8689999999999</v>
      </c>
      <c r="O604" s="1" t="s">
        <v>135</v>
      </c>
      <c r="Q604" s="20">
        <v>46.03</v>
      </c>
      <c r="R604" s="1">
        <v>4.6180000000000003</v>
      </c>
      <c r="S604" s="1" t="s">
        <v>137</v>
      </c>
      <c r="U604" s="20">
        <v>56.03</v>
      </c>
      <c r="V604" s="1">
        <v>20.868999999999801</v>
      </c>
      <c r="W604" s="1" t="s">
        <v>137</v>
      </c>
      <c r="Y604" s="20">
        <v>66.03</v>
      </c>
      <c r="Z604" s="1">
        <v>232.00500000000099</v>
      </c>
      <c r="AA604" s="1" t="s">
        <v>137</v>
      </c>
      <c r="AC604" s="20">
        <v>76.03</v>
      </c>
      <c r="AD604" s="1">
        <v>6.4269999999999401</v>
      </c>
      <c r="AE604" s="1" t="s">
        <v>125</v>
      </c>
      <c r="AG604" s="20">
        <v>86.03</v>
      </c>
      <c r="AH604" s="1">
        <v>64.269999999999897</v>
      </c>
      <c r="AI604" s="1" t="s">
        <v>125</v>
      </c>
      <c r="AK604" s="20">
        <v>96.03</v>
      </c>
      <c r="AL604" s="1">
        <v>642.700000000003</v>
      </c>
      <c r="AM604" s="1" t="s">
        <v>125</v>
      </c>
      <c r="AO604" s="4">
        <v>106.03</v>
      </c>
      <c r="AP604" s="1">
        <v>603397</v>
      </c>
      <c r="AQ604" s="1" t="s">
        <v>125</v>
      </c>
      <c r="AS604" s="4">
        <v>116.03</v>
      </c>
      <c r="AT604" s="1">
        <v>603397000</v>
      </c>
      <c r="AU604" s="1" t="s">
        <v>125</v>
      </c>
      <c r="AW604" s="4">
        <v>126.03</v>
      </c>
      <c r="AX604" s="1">
        <v>603397000000</v>
      </c>
      <c r="AY604" s="1" t="s">
        <v>125</v>
      </c>
      <c r="BA604" s="4">
        <v>136.03</v>
      </c>
      <c r="BB604" s="1">
        <v>603397000000000</v>
      </c>
      <c r="BC604" s="1" t="s">
        <v>125</v>
      </c>
      <c r="BE604" s="4">
        <v>146.03</v>
      </c>
      <c r="BF604" s="1">
        <v>6.03397E+17</v>
      </c>
      <c r="BG604" s="1" t="s">
        <v>125</v>
      </c>
    </row>
    <row r="605" spans="1:59" x14ac:dyDescent="0.55000000000000004">
      <c r="A605" s="20">
        <v>6.04</v>
      </c>
      <c r="B605" s="1">
        <v>604</v>
      </c>
      <c r="C605" s="1" t="s">
        <v>131</v>
      </c>
      <c r="E605" s="4">
        <v>16.04</v>
      </c>
      <c r="F605" s="21">
        <v>36.635999999999697</v>
      </c>
      <c r="G605" s="1" t="s">
        <v>129</v>
      </c>
      <c r="I605" s="20">
        <v>26.04</v>
      </c>
      <c r="J605" s="1">
        <v>36.635999999999697</v>
      </c>
      <c r="K605" s="1" t="s">
        <v>134</v>
      </c>
      <c r="M605" s="20">
        <v>36.04</v>
      </c>
      <c r="N605" s="1">
        <v>14.8919999999999</v>
      </c>
      <c r="O605" s="1" t="s">
        <v>135</v>
      </c>
      <c r="Q605" s="20">
        <v>46.04</v>
      </c>
      <c r="R605" s="1">
        <v>4.6239999999999997</v>
      </c>
      <c r="S605" s="1" t="s">
        <v>137</v>
      </c>
      <c r="U605" s="20">
        <v>56.04</v>
      </c>
      <c r="V605" s="1">
        <v>20.891999999999801</v>
      </c>
      <c r="W605" s="1" t="s">
        <v>137</v>
      </c>
      <c r="Y605" s="20">
        <v>66.040000000000006</v>
      </c>
      <c r="Z605" s="1">
        <v>232.340000000001</v>
      </c>
      <c r="AA605" s="1" t="s">
        <v>137</v>
      </c>
      <c r="AC605" s="20">
        <v>76.040000000000006</v>
      </c>
      <c r="AD605" s="1">
        <v>6.4359999999999404</v>
      </c>
      <c r="AE605" s="1" t="s">
        <v>125</v>
      </c>
      <c r="AG605" s="20">
        <v>86.04</v>
      </c>
      <c r="AH605" s="1">
        <v>64.3599999999999</v>
      </c>
      <c r="AI605" s="1" t="s">
        <v>125</v>
      </c>
      <c r="AK605" s="20">
        <v>96.04</v>
      </c>
      <c r="AL605" s="1">
        <v>643.60000000000298</v>
      </c>
      <c r="AM605" s="1" t="s">
        <v>125</v>
      </c>
      <c r="AO605" s="4">
        <v>106.04</v>
      </c>
      <c r="AP605" s="1">
        <v>604396</v>
      </c>
      <c r="AQ605" s="1" t="s">
        <v>125</v>
      </c>
      <c r="AS605" s="4">
        <v>116.04</v>
      </c>
      <c r="AT605" s="1">
        <v>604396000</v>
      </c>
      <c r="AU605" s="1" t="s">
        <v>125</v>
      </c>
      <c r="AW605" s="4">
        <v>126.04</v>
      </c>
      <c r="AX605" s="1">
        <v>604396000000</v>
      </c>
      <c r="AY605" s="1" t="s">
        <v>125</v>
      </c>
      <c r="BA605" s="4">
        <v>136.04</v>
      </c>
      <c r="BB605" s="1">
        <v>604396000000000</v>
      </c>
      <c r="BC605" s="1" t="s">
        <v>125</v>
      </c>
      <c r="BE605" s="4">
        <v>146.04</v>
      </c>
      <c r="BF605" s="1">
        <v>6.04396E+17</v>
      </c>
      <c r="BG605" s="1" t="s">
        <v>125</v>
      </c>
    </row>
    <row r="606" spans="1:59" x14ac:dyDescent="0.55000000000000004">
      <c r="A606" s="20">
        <v>6.05</v>
      </c>
      <c r="B606" s="1">
        <v>605</v>
      </c>
      <c r="C606" s="1" t="s">
        <v>131</v>
      </c>
      <c r="E606" s="4">
        <v>16.05</v>
      </c>
      <c r="F606" s="21">
        <v>36.694999999999702</v>
      </c>
      <c r="G606" s="1" t="s">
        <v>129</v>
      </c>
      <c r="I606" s="20">
        <v>26.05</v>
      </c>
      <c r="J606" s="1">
        <v>36.694999999999702</v>
      </c>
      <c r="K606" s="1" t="s">
        <v>134</v>
      </c>
      <c r="M606" s="20">
        <v>36.049999999999997</v>
      </c>
      <c r="N606" s="1">
        <v>14.9149999999999</v>
      </c>
      <c r="O606" s="1" t="s">
        <v>135</v>
      </c>
      <c r="Q606" s="20">
        <v>46.05</v>
      </c>
      <c r="R606" s="1">
        <v>4.63</v>
      </c>
      <c r="S606" s="1" t="s">
        <v>137</v>
      </c>
      <c r="U606" s="20">
        <v>56.05</v>
      </c>
      <c r="V606" s="1">
        <v>20.9149999999998</v>
      </c>
      <c r="W606" s="1" t="s">
        <v>137</v>
      </c>
      <c r="Y606" s="20">
        <v>66.05</v>
      </c>
      <c r="Z606" s="1">
        <v>232.67500000000101</v>
      </c>
      <c r="AA606" s="1" t="s">
        <v>137</v>
      </c>
      <c r="AC606" s="20">
        <v>76.05</v>
      </c>
      <c r="AD606" s="1">
        <v>6.4449999999999399</v>
      </c>
      <c r="AE606" s="1" t="s">
        <v>125</v>
      </c>
      <c r="AG606" s="20">
        <v>86.05</v>
      </c>
      <c r="AH606" s="1">
        <v>64.449999999999903</v>
      </c>
      <c r="AI606" s="1" t="s">
        <v>125</v>
      </c>
      <c r="AK606" s="20">
        <v>96.05</v>
      </c>
      <c r="AL606" s="1">
        <v>644.50000000000296</v>
      </c>
      <c r="AM606" s="1" t="s">
        <v>125</v>
      </c>
      <c r="AO606" s="4">
        <v>106.05</v>
      </c>
      <c r="AP606" s="1">
        <v>605395</v>
      </c>
      <c r="AQ606" s="1" t="s">
        <v>125</v>
      </c>
      <c r="AS606" s="4">
        <v>116.05</v>
      </c>
      <c r="AT606" s="1">
        <v>605395000</v>
      </c>
      <c r="AU606" s="1" t="s">
        <v>125</v>
      </c>
      <c r="AW606" s="4">
        <v>126.05</v>
      </c>
      <c r="AX606" s="1">
        <v>605395000000</v>
      </c>
      <c r="AY606" s="1" t="s">
        <v>125</v>
      </c>
      <c r="BA606" s="4">
        <v>136.05000000000001</v>
      </c>
      <c r="BB606" s="1">
        <v>605395000000000</v>
      </c>
      <c r="BC606" s="1" t="s">
        <v>125</v>
      </c>
      <c r="BE606" s="4">
        <v>146.05000000000001</v>
      </c>
      <c r="BF606" s="1">
        <v>6.05395E+17</v>
      </c>
      <c r="BG606" s="1" t="s">
        <v>125</v>
      </c>
    </row>
    <row r="607" spans="1:59" x14ac:dyDescent="0.55000000000000004">
      <c r="A607" s="20">
        <v>6.06</v>
      </c>
      <c r="B607" s="1">
        <v>606</v>
      </c>
      <c r="C607" s="1" t="s">
        <v>131</v>
      </c>
      <c r="E607" s="4">
        <v>16.059999999999999</v>
      </c>
      <c r="F607" s="21">
        <v>36.753999999999699</v>
      </c>
      <c r="G607" s="1" t="s">
        <v>129</v>
      </c>
      <c r="I607" s="20">
        <v>26.06</v>
      </c>
      <c r="J607" s="1">
        <v>36.753999999999699</v>
      </c>
      <c r="K607" s="1" t="s">
        <v>134</v>
      </c>
      <c r="M607" s="20">
        <v>36.06</v>
      </c>
      <c r="N607" s="1">
        <v>14.937999999999899</v>
      </c>
      <c r="O607" s="1" t="s">
        <v>135</v>
      </c>
      <c r="Q607" s="20">
        <v>46.06</v>
      </c>
      <c r="R607" s="1">
        <v>4.6360000000000001</v>
      </c>
      <c r="S607" s="1" t="s">
        <v>137</v>
      </c>
      <c r="U607" s="20">
        <v>56.06</v>
      </c>
      <c r="V607" s="1">
        <v>20.9379999999998</v>
      </c>
      <c r="W607" s="1" t="s">
        <v>137</v>
      </c>
      <c r="Y607" s="20">
        <v>66.06</v>
      </c>
      <c r="Z607" s="1">
        <v>233.01000000000101</v>
      </c>
      <c r="AA607" s="1" t="s">
        <v>137</v>
      </c>
      <c r="AC607" s="20">
        <v>76.06</v>
      </c>
      <c r="AD607" s="1">
        <v>6.4539999999999402</v>
      </c>
      <c r="AE607" s="1" t="s">
        <v>125</v>
      </c>
      <c r="AG607" s="20">
        <v>86.06</v>
      </c>
      <c r="AH607" s="1">
        <v>64.539999999999907</v>
      </c>
      <c r="AI607" s="1" t="s">
        <v>125</v>
      </c>
      <c r="AK607" s="20">
        <v>96.06</v>
      </c>
      <c r="AL607" s="1">
        <v>645.40000000000396</v>
      </c>
      <c r="AM607" s="1" t="s">
        <v>125</v>
      </c>
      <c r="AO607" s="4">
        <v>106.06</v>
      </c>
      <c r="AP607" s="1">
        <v>606394</v>
      </c>
      <c r="AQ607" s="1" t="s">
        <v>125</v>
      </c>
      <c r="AS607" s="4">
        <v>116.06</v>
      </c>
      <c r="AT607" s="1">
        <v>606394000</v>
      </c>
      <c r="AU607" s="1" t="s">
        <v>125</v>
      </c>
      <c r="AW607" s="4">
        <v>126.06</v>
      </c>
      <c r="AX607" s="1">
        <v>606394000000</v>
      </c>
      <c r="AY607" s="1" t="s">
        <v>125</v>
      </c>
      <c r="BA607" s="4">
        <v>136.06</v>
      </c>
      <c r="BB607" s="1">
        <v>606394000000000</v>
      </c>
      <c r="BC607" s="1" t="s">
        <v>125</v>
      </c>
      <c r="BE607" s="4">
        <v>146.06</v>
      </c>
      <c r="BF607" s="1">
        <v>6.06394E+17</v>
      </c>
      <c r="BG607" s="1" t="s">
        <v>125</v>
      </c>
    </row>
    <row r="608" spans="1:59" x14ac:dyDescent="0.55000000000000004">
      <c r="A608" s="20">
        <v>6.07</v>
      </c>
      <c r="B608" s="1">
        <v>607</v>
      </c>
      <c r="C608" s="1" t="s">
        <v>131</v>
      </c>
      <c r="E608" s="4">
        <v>16.07</v>
      </c>
      <c r="F608" s="21">
        <v>36.812999999999697</v>
      </c>
      <c r="G608" s="1" t="s">
        <v>129</v>
      </c>
      <c r="I608" s="20">
        <v>26.07</v>
      </c>
      <c r="J608" s="1">
        <v>36.812999999999697</v>
      </c>
      <c r="K608" s="1" t="s">
        <v>134</v>
      </c>
      <c r="M608" s="20">
        <v>36.07</v>
      </c>
      <c r="N608" s="1">
        <v>14.960999999999901</v>
      </c>
      <c r="O608" s="1" t="s">
        <v>135</v>
      </c>
      <c r="Q608" s="20">
        <v>46.07</v>
      </c>
      <c r="R608" s="1">
        <v>4.6420000000000003</v>
      </c>
      <c r="S608" s="1" t="s">
        <v>137</v>
      </c>
      <c r="U608" s="20">
        <v>56.07</v>
      </c>
      <c r="V608" s="1">
        <v>20.9609999999998</v>
      </c>
      <c r="W608" s="1" t="s">
        <v>137</v>
      </c>
      <c r="Y608" s="20">
        <v>66.069999999999993</v>
      </c>
      <c r="Z608" s="1">
        <v>233.34500000000099</v>
      </c>
      <c r="AA608" s="1" t="s">
        <v>137</v>
      </c>
      <c r="AC608" s="20">
        <v>76.069999999999993</v>
      </c>
      <c r="AD608" s="1">
        <v>6.4629999999999397</v>
      </c>
      <c r="AE608" s="1" t="s">
        <v>125</v>
      </c>
      <c r="AG608" s="20">
        <v>86.07</v>
      </c>
      <c r="AH608" s="1">
        <v>64.629999999999896</v>
      </c>
      <c r="AI608" s="1" t="s">
        <v>125</v>
      </c>
      <c r="AK608" s="20">
        <v>96.07</v>
      </c>
      <c r="AL608" s="1">
        <v>646.30000000000302</v>
      </c>
      <c r="AM608" s="1" t="s">
        <v>125</v>
      </c>
      <c r="AO608" s="4">
        <v>106.07</v>
      </c>
      <c r="AP608" s="1">
        <v>607393</v>
      </c>
      <c r="AQ608" s="1" t="s">
        <v>125</v>
      </c>
      <c r="AS608" s="4">
        <v>116.07</v>
      </c>
      <c r="AT608" s="1">
        <v>607393000</v>
      </c>
      <c r="AU608" s="1" t="s">
        <v>125</v>
      </c>
      <c r="AW608" s="4">
        <v>126.07</v>
      </c>
      <c r="AX608" s="1">
        <v>607393000000</v>
      </c>
      <c r="AY608" s="1" t="s">
        <v>125</v>
      </c>
      <c r="BA608" s="4">
        <v>136.07</v>
      </c>
      <c r="BB608" s="1">
        <v>607393000000000</v>
      </c>
      <c r="BC608" s="1" t="s">
        <v>125</v>
      </c>
      <c r="BE608" s="4">
        <v>146.07</v>
      </c>
      <c r="BF608" s="1">
        <v>6.07393E+17</v>
      </c>
      <c r="BG608" s="1" t="s">
        <v>125</v>
      </c>
    </row>
    <row r="609" spans="1:59" x14ac:dyDescent="0.55000000000000004">
      <c r="A609" s="20">
        <v>6.08</v>
      </c>
      <c r="B609" s="1">
        <v>608</v>
      </c>
      <c r="C609" s="1" t="s">
        <v>131</v>
      </c>
      <c r="E609" s="4">
        <v>16.079999999999998</v>
      </c>
      <c r="F609" s="21">
        <v>36.871999999999701</v>
      </c>
      <c r="G609" s="1" t="s">
        <v>129</v>
      </c>
      <c r="I609" s="20">
        <v>26.08</v>
      </c>
      <c r="J609" s="1">
        <v>36.871999999999701</v>
      </c>
      <c r="K609" s="1" t="s">
        <v>134</v>
      </c>
      <c r="M609" s="20">
        <v>36.08</v>
      </c>
      <c r="N609" s="1">
        <v>14.983999999999901</v>
      </c>
      <c r="O609" s="1" t="s">
        <v>135</v>
      </c>
      <c r="Q609" s="20">
        <v>46.08</v>
      </c>
      <c r="R609" s="1">
        <v>4.6479999999999997</v>
      </c>
      <c r="S609" s="1" t="s">
        <v>137</v>
      </c>
      <c r="U609" s="20">
        <v>56.08</v>
      </c>
      <c r="V609" s="1">
        <v>20.983999999999799</v>
      </c>
      <c r="W609" s="1" t="s">
        <v>137</v>
      </c>
      <c r="Y609" s="20">
        <v>66.08</v>
      </c>
      <c r="Z609" s="1">
        <v>233.680000000001</v>
      </c>
      <c r="AA609" s="1" t="s">
        <v>137</v>
      </c>
      <c r="AC609" s="20">
        <v>76.08</v>
      </c>
      <c r="AD609" s="1">
        <v>6.47199999999994</v>
      </c>
      <c r="AE609" s="1" t="s">
        <v>125</v>
      </c>
      <c r="AG609" s="20">
        <v>86.08</v>
      </c>
      <c r="AH609" s="1">
        <v>64.719999999999899</v>
      </c>
      <c r="AI609" s="1" t="s">
        <v>125</v>
      </c>
      <c r="AK609" s="20">
        <v>96.08</v>
      </c>
      <c r="AL609" s="1">
        <v>647.200000000003</v>
      </c>
      <c r="AM609" s="1" t="s">
        <v>125</v>
      </c>
      <c r="AO609" s="4">
        <v>106.08</v>
      </c>
      <c r="AP609" s="1">
        <v>608392</v>
      </c>
      <c r="AQ609" s="1" t="s">
        <v>125</v>
      </c>
      <c r="AS609" s="4">
        <v>116.08</v>
      </c>
      <c r="AT609" s="1">
        <v>608392000</v>
      </c>
      <c r="AU609" s="1" t="s">
        <v>125</v>
      </c>
      <c r="AW609" s="4">
        <v>126.08</v>
      </c>
      <c r="AX609" s="1">
        <v>608392000000</v>
      </c>
      <c r="AY609" s="1" t="s">
        <v>125</v>
      </c>
      <c r="BA609" s="4">
        <v>136.08000000000001</v>
      </c>
      <c r="BB609" s="1">
        <v>608392000000000</v>
      </c>
      <c r="BC609" s="1" t="s">
        <v>125</v>
      </c>
      <c r="BE609" s="4">
        <v>146.08000000000001</v>
      </c>
      <c r="BF609" s="1">
        <v>6.08392E+17</v>
      </c>
      <c r="BG609" s="1" t="s">
        <v>125</v>
      </c>
    </row>
    <row r="610" spans="1:59" x14ac:dyDescent="0.55000000000000004">
      <c r="A610" s="20">
        <v>6.09</v>
      </c>
      <c r="B610" s="1">
        <v>609</v>
      </c>
      <c r="C610" s="1" t="s">
        <v>131</v>
      </c>
      <c r="E610" s="4">
        <v>16.09</v>
      </c>
      <c r="F610" s="21">
        <v>36.930999999999699</v>
      </c>
      <c r="G610" s="1" t="s">
        <v>129</v>
      </c>
      <c r="I610" s="20">
        <v>26.09</v>
      </c>
      <c r="J610" s="1">
        <v>36.930999999999699</v>
      </c>
      <c r="K610" s="1" t="s">
        <v>134</v>
      </c>
      <c r="M610" s="20">
        <v>36.090000000000003</v>
      </c>
      <c r="N610" s="1">
        <v>15.0069999999999</v>
      </c>
      <c r="O610" s="1" t="s">
        <v>135</v>
      </c>
      <c r="Q610" s="20">
        <v>46.09</v>
      </c>
      <c r="R610" s="1">
        <v>4.6539999999999999</v>
      </c>
      <c r="S610" s="1" t="s">
        <v>137</v>
      </c>
      <c r="U610" s="20">
        <v>56.09</v>
      </c>
      <c r="V610" s="1">
        <v>21.006999999999799</v>
      </c>
      <c r="W610" s="1" t="s">
        <v>137</v>
      </c>
      <c r="Y610" s="20">
        <v>66.09</v>
      </c>
      <c r="Z610" s="1">
        <v>234.01500000000101</v>
      </c>
      <c r="AA610" s="1" t="s">
        <v>137</v>
      </c>
      <c r="AC610" s="20">
        <v>76.09</v>
      </c>
      <c r="AD610" s="1">
        <v>6.4809999999999404</v>
      </c>
      <c r="AE610" s="1" t="s">
        <v>125</v>
      </c>
      <c r="AG610" s="20">
        <v>86.09</v>
      </c>
      <c r="AH610" s="1">
        <v>64.809999999999903</v>
      </c>
      <c r="AI610" s="1" t="s">
        <v>125</v>
      </c>
      <c r="AK610" s="20">
        <v>96.09</v>
      </c>
      <c r="AL610" s="1">
        <v>648.10000000000298</v>
      </c>
      <c r="AM610" s="1" t="s">
        <v>125</v>
      </c>
      <c r="AO610" s="4">
        <v>106.09</v>
      </c>
      <c r="AP610" s="1">
        <v>609391</v>
      </c>
      <c r="AQ610" s="1" t="s">
        <v>125</v>
      </c>
      <c r="AS610" s="4">
        <v>116.09</v>
      </c>
      <c r="AT610" s="1">
        <v>609391000</v>
      </c>
      <c r="AU610" s="1" t="s">
        <v>125</v>
      </c>
      <c r="AW610" s="4">
        <v>126.09</v>
      </c>
      <c r="AX610" s="1">
        <v>609391000000</v>
      </c>
      <c r="AY610" s="1" t="s">
        <v>125</v>
      </c>
      <c r="BA610" s="4">
        <v>136.09</v>
      </c>
      <c r="BB610" s="1">
        <v>609391000000000</v>
      </c>
      <c r="BC610" s="1" t="s">
        <v>125</v>
      </c>
      <c r="BE610" s="4">
        <v>146.09</v>
      </c>
      <c r="BF610" s="1">
        <v>6.09391E+17</v>
      </c>
      <c r="BG610" s="1" t="s">
        <v>125</v>
      </c>
    </row>
    <row r="611" spans="1:59" x14ac:dyDescent="0.55000000000000004">
      <c r="A611" s="20">
        <v>6.1</v>
      </c>
      <c r="B611" s="1">
        <v>610</v>
      </c>
      <c r="C611" s="1" t="s">
        <v>131</v>
      </c>
      <c r="E611" s="4">
        <v>16.100000000000001</v>
      </c>
      <c r="F611" s="21">
        <v>36.989999999999696</v>
      </c>
      <c r="G611" s="1" t="s">
        <v>129</v>
      </c>
      <c r="I611" s="20">
        <v>26.1</v>
      </c>
      <c r="J611" s="1">
        <v>36.989999999999696</v>
      </c>
      <c r="K611" s="1" t="s">
        <v>134</v>
      </c>
      <c r="M611" s="20">
        <v>36.1</v>
      </c>
      <c r="N611" s="1">
        <v>15.0299999999999</v>
      </c>
      <c r="O611" s="1" t="s">
        <v>135</v>
      </c>
      <c r="Q611" s="20">
        <v>46.1</v>
      </c>
      <c r="R611" s="1">
        <v>4.66</v>
      </c>
      <c r="S611" s="1" t="s">
        <v>137</v>
      </c>
      <c r="U611" s="20">
        <v>56.1</v>
      </c>
      <c r="V611" s="1">
        <v>21.029999999999799</v>
      </c>
      <c r="W611" s="1" t="s">
        <v>137</v>
      </c>
      <c r="Y611" s="20">
        <v>66.099999999999994</v>
      </c>
      <c r="Z611" s="1">
        <v>234.35000000000099</v>
      </c>
      <c r="AA611" s="1" t="s">
        <v>137</v>
      </c>
      <c r="AC611" s="20">
        <v>76.099999999999994</v>
      </c>
      <c r="AD611" s="1">
        <v>6.4899999999999398</v>
      </c>
      <c r="AE611" s="1" t="s">
        <v>125</v>
      </c>
      <c r="AG611" s="20">
        <v>86.1</v>
      </c>
      <c r="AH611" s="1">
        <v>64.899999999999906</v>
      </c>
      <c r="AI611" s="1" t="s">
        <v>125</v>
      </c>
      <c r="AK611" s="20">
        <v>96.1</v>
      </c>
      <c r="AL611" s="1">
        <v>649.00000000000296</v>
      </c>
      <c r="AM611" s="1" t="s">
        <v>125</v>
      </c>
      <c r="AO611" s="4">
        <v>106.1</v>
      </c>
      <c r="AP611" s="1">
        <v>610390</v>
      </c>
      <c r="AQ611" s="1" t="s">
        <v>125</v>
      </c>
      <c r="AS611" s="4">
        <v>116.1</v>
      </c>
      <c r="AT611" s="1">
        <v>610390000</v>
      </c>
      <c r="AU611" s="1" t="s">
        <v>125</v>
      </c>
      <c r="AW611" s="4">
        <v>126.1</v>
      </c>
      <c r="AX611" s="1">
        <v>610390000000</v>
      </c>
      <c r="AY611" s="1" t="s">
        <v>125</v>
      </c>
      <c r="BA611" s="4">
        <v>136.1</v>
      </c>
      <c r="BB611" s="1">
        <v>610390000000000</v>
      </c>
      <c r="BC611" s="1" t="s">
        <v>125</v>
      </c>
      <c r="BE611" s="4">
        <v>146.1</v>
      </c>
      <c r="BF611" s="1">
        <v>6.1039E+17</v>
      </c>
      <c r="BG611" s="1" t="s">
        <v>125</v>
      </c>
    </row>
    <row r="612" spans="1:59" x14ac:dyDescent="0.55000000000000004">
      <c r="A612" s="20">
        <v>6.11</v>
      </c>
      <c r="B612" s="1">
        <v>611</v>
      </c>
      <c r="C612" s="1" t="s">
        <v>131</v>
      </c>
      <c r="E612" s="4">
        <v>16.11</v>
      </c>
      <c r="F612" s="21">
        <v>37.048999999999701</v>
      </c>
      <c r="G612" s="1" t="s">
        <v>129</v>
      </c>
      <c r="I612" s="20">
        <v>26.11</v>
      </c>
      <c r="J612" s="1">
        <v>37.048999999999701</v>
      </c>
      <c r="K612" s="1" t="s">
        <v>134</v>
      </c>
      <c r="M612" s="20">
        <v>36.11</v>
      </c>
      <c r="N612" s="1">
        <v>15.0529999999999</v>
      </c>
      <c r="O612" s="1" t="s">
        <v>135</v>
      </c>
      <c r="Q612" s="20">
        <v>46.11</v>
      </c>
      <c r="R612" s="1">
        <v>4.6660000000000004</v>
      </c>
      <c r="S612" s="1" t="s">
        <v>137</v>
      </c>
      <c r="U612" s="20">
        <v>56.11</v>
      </c>
      <c r="V612" s="1">
        <v>21.052999999999798</v>
      </c>
      <c r="W612" s="1" t="s">
        <v>137</v>
      </c>
      <c r="Y612" s="20">
        <v>66.11</v>
      </c>
      <c r="Z612" s="1">
        <v>234.685000000001</v>
      </c>
      <c r="AA612" s="1" t="s">
        <v>137</v>
      </c>
      <c r="AC612" s="20">
        <v>76.11</v>
      </c>
      <c r="AD612" s="1">
        <v>6.4989999999999402</v>
      </c>
      <c r="AE612" s="1" t="s">
        <v>125</v>
      </c>
      <c r="AG612" s="20">
        <v>86.11</v>
      </c>
      <c r="AH612" s="1">
        <v>64.989999999999895</v>
      </c>
      <c r="AI612" s="1" t="s">
        <v>125</v>
      </c>
      <c r="AK612" s="20">
        <v>96.11</v>
      </c>
      <c r="AL612" s="1">
        <v>649.90000000000396</v>
      </c>
      <c r="AM612" s="1" t="s">
        <v>125</v>
      </c>
      <c r="AO612" s="4">
        <v>106.11</v>
      </c>
      <c r="AP612" s="1">
        <v>611389</v>
      </c>
      <c r="AQ612" s="1" t="s">
        <v>125</v>
      </c>
      <c r="AS612" s="4">
        <v>116.11</v>
      </c>
      <c r="AT612" s="1">
        <v>611389000</v>
      </c>
      <c r="AU612" s="1" t="s">
        <v>125</v>
      </c>
      <c r="AW612" s="4">
        <v>126.11</v>
      </c>
      <c r="AX612" s="1">
        <v>611389000000</v>
      </c>
      <c r="AY612" s="1" t="s">
        <v>125</v>
      </c>
      <c r="BA612" s="4">
        <v>136.11000000000001</v>
      </c>
      <c r="BB612" s="1">
        <v>611389000000000</v>
      </c>
      <c r="BC612" s="1" t="s">
        <v>125</v>
      </c>
      <c r="BE612" s="4">
        <v>146.11000000000001</v>
      </c>
      <c r="BF612" s="1">
        <v>6.11389E+17</v>
      </c>
      <c r="BG612" s="1" t="s">
        <v>125</v>
      </c>
    </row>
    <row r="613" spans="1:59" x14ac:dyDescent="0.55000000000000004">
      <c r="A613" s="20">
        <v>6.12</v>
      </c>
      <c r="B613" s="1">
        <v>612</v>
      </c>
      <c r="C613" s="1" t="s">
        <v>131</v>
      </c>
      <c r="E613" s="4">
        <v>16.12</v>
      </c>
      <c r="F613" s="21">
        <v>37.107999999999699</v>
      </c>
      <c r="G613" s="1" t="s">
        <v>129</v>
      </c>
      <c r="I613" s="20">
        <v>26.12</v>
      </c>
      <c r="J613" s="1">
        <v>37.107999999999699</v>
      </c>
      <c r="K613" s="1" t="s">
        <v>134</v>
      </c>
      <c r="M613" s="20">
        <v>36.119999999999997</v>
      </c>
      <c r="N613" s="1">
        <v>15.075999999999899</v>
      </c>
      <c r="O613" s="1" t="s">
        <v>135</v>
      </c>
      <c r="Q613" s="20">
        <v>46.12</v>
      </c>
      <c r="R613" s="1">
        <v>4.6719999999999997</v>
      </c>
      <c r="S613" s="1" t="s">
        <v>137</v>
      </c>
      <c r="U613" s="20">
        <v>56.12</v>
      </c>
      <c r="V613" s="1">
        <v>21.075999999999802</v>
      </c>
      <c r="W613" s="1" t="s">
        <v>137</v>
      </c>
      <c r="Y613" s="20">
        <v>66.12</v>
      </c>
      <c r="Z613" s="1">
        <v>235.020000000001</v>
      </c>
      <c r="AA613" s="1" t="s">
        <v>137</v>
      </c>
      <c r="AC613" s="20">
        <v>76.12</v>
      </c>
      <c r="AD613" s="1">
        <v>6.5079999999999396</v>
      </c>
      <c r="AE613" s="1" t="s">
        <v>125</v>
      </c>
      <c r="AG613" s="20">
        <v>86.12</v>
      </c>
      <c r="AH613" s="1">
        <v>65.079999999999899</v>
      </c>
      <c r="AI613" s="1" t="s">
        <v>125</v>
      </c>
      <c r="AK613" s="20">
        <v>96.12</v>
      </c>
      <c r="AL613" s="1">
        <v>650.80000000000302</v>
      </c>
      <c r="AM613" s="1" t="s">
        <v>125</v>
      </c>
      <c r="AO613" s="4">
        <v>106.12</v>
      </c>
      <c r="AP613" s="1">
        <v>612388</v>
      </c>
      <c r="AQ613" s="1" t="s">
        <v>125</v>
      </c>
      <c r="AS613" s="4">
        <v>116.12</v>
      </c>
      <c r="AT613" s="1">
        <v>612388000</v>
      </c>
      <c r="AU613" s="1" t="s">
        <v>125</v>
      </c>
      <c r="AW613" s="4">
        <v>126.12</v>
      </c>
      <c r="AX613" s="1">
        <v>612388000000</v>
      </c>
      <c r="AY613" s="1" t="s">
        <v>125</v>
      </c>
      <c r="BA613" s="4">
        <v>136.12</v>
      </c>
      <c r="BB613" s="1">
        <v>612388000000000</v>
      </c>
      <c r="BC613" s="1" t="s">
        <v>125</v>
      </c>
      <c r="BE613" s="4">
        <v>146.12</v>
      </c>
      <c r="BF613" s="1">
        <v>6.12388E+17</v>
      </c>
      <c r="BG613" s="1" t="s">
        <v>125</v>
      </c>
    </row>
    <row r="614" spans="1:59" x14ac:dyDescent="0.55000000000000004">
      <c r="A614" s="20">
        <v>6.13</v>
      </c>
      <c r="B614" s="1">
        <v>613</v>
      </c>
      <c r="C614" s="1" t="s">
        <v>131</v>
      </c>
      <c r="E614" s="4">
        <v>16.13</v>
      </c>
      <c r="F614" s="21">
        <v>37.166999999999703</v>
      </c>
      <c r="G614" s="1" t="s">
        <v>129</v>
      </c>
      <c r="I614" s="20">
        <v>26.13</v>
      </c>
      <c r="J614" s="1">
        <v>37.166999999999703</v>
      </c>
      <c r="K614" s="1" t="s">
        <v>134</v>
      </c>
      <c r="M614" s="20">
        <v>36.130000000000003</v>
      </c>
      <c r="N614" s="1">
        <v>15.098999999999901</v>
      </c>
      <c r="O614" s="1" t="s">
        <v>135</v>
      </c>
      <c r="Q614" s="20">
        <v>46.13</v>
      </c>
      <c r="R614" s="1">
        <v>4.6779999999999999</v>
      </c>
      <c r="S614" s="1" t="s">
        <v>137</v>
      </c>
      <c r="U614" s="20">
        <v>56.13</v>
      </c>
      <c r="V614" s="1">
        <v>21.098999999999801</v>
      </c>
      <c r="W614" s="1" t="s">
        <v>137</v>
      </c>
      <c r="Y614" s="20">
        <v>66.13</v>
      </c>
      <c r="Z614" s="1">
        <v>235.35500000000101</v>
      </c>
      <c r="AA614" s="1" t="s">
        <v>137</v>
      </c>
      <c r="AC614" s="20">
        <v>76.13</v>
      </c>
      <c r="AD614" s="1">
        <v>6.51699999999994</v>
      </c>
      <c r="AE614" s="1" t="s">
        <v>125</v>
      </c>
      <c r="AG614" s="20">
        <v>86.13</v>
      </c>
      <c r="AH614" s="1">
        <v>65.169999999999902</v>
      </c>
      <c r="AI614" s="1" t="s">
        <v>125</v>
      </c>
      <c r="AK614" s="20">
        <v>96.13</v>
      </c>
      <c r="AL614" s="1">
        <v>651.700000000003</v>
      </c>
      <c r="AM614" s="1" t="s">
        <v>125</v>
      </c>
      <c r="AO614" s="4">
        <v>106.13</v>
      </c>
      <c r="AP614" s="1">
        <v>613387</v>
      </c>
      <c r="AQ614" s="1" t="s">
        <v>125</v>
      </c>
      <c r="AS614" s="4">
        <v>116.13</v>
      </c>
      <c r="AT614" s="1">
        <v>613387000</v>
      </c>
      <c r="AU614" s="1" t="s">
        <v>125</v>
      </c>
      <c r="AW614" s="4">
        <v>126.13</v>
      </c>
      <c r="AX614" s="1">
        <v>613387000000</v>
      </c>
      <c r="AY614" s="1" t="s">
        <v>125</v>
      </c>
      <c r="BA614" s="4">
        <v>136.13</v>
      </c>
      <c r="BB614" s="1">
        <v>613387000000000</v>
      </c>
      <c r="BC614" s="1" t="s">
        <v>125</v>
      </c>
      <c r="BE614" s="4">
        <v>146.13</v>
      </c>
      <c r="BF614" s="1">
        <v>6.13387E+17</v>
      </c>
      <c r="BG614" s="1" t="s">
        <v>125</v>
      </c>
    </row>
    <row r="615" spans="1:59" x14ac:dyDescent="0.55000000000000004">
      <c r="A615" s="20">
        <v>6.14</v>
      </c>
      <c r="B615" s="1">
        <v>614</v>
      </c>
      <c r="C615" s="1" t="s">
        <v>131</v>
      </c>
      <c r="E615" s="4">
        <v>16.14</v>
      </c>
      <c r="F615" s="21">
        <v>37.225999999999701</v>
      </c>
      <c r="G615" s="1" t="s">
        <v>129</v>
      </c>
      <c r="I615" s="20">
        <v>26.14</v>
      </c>
      <c r="J615" s="1">
        <v>37.225999999999701</v>
      </c>
      <c r="K615" s="1" t="s">
        <v>134</v>
      </c>
      <c r="M615" s="20">
        <v>36.14</v>
      </c>
      <c r="N615" s="1">
        <v>15.1219999999999</v>
      </c>
      <c r="O615" s="1" t="s">
        <v>135</v>
      </c>
      <c r="Q615" s="20">
        <v>46.14</v>
      </c>
      <c r="R615" s="1">
        <v>4.6840000000000002</v>
      </c>
      <c r="S615" s="1" t="s">
        <v>137</v>
      </c>
      <c r="U615" s="20">
        <v>56.14</v>
      </c>
      <c r="V615" s="1">
        <v>21.121999999999801</v>
      </c>
      <c r="W615" s="1" t="s">
        <v>137</v>
      </c>
      <c r="Y615" s="20">
        <v>66.14</v>
      </c>
      <c r="Z615" s="1">
        <v>235.69000000000099</v>
      </c>
      <c r="AA615" s="1" t="s">
        <v>137</v>
      </c>
      <c r="AC615" s="20">
        <v>76.14</v>
      </c>
      <c r="AD615" s="1">
        <v>6.5259999999999403</v>
      </c>
      <c r="AE615" s="1" t="s">
        <v>125</v>
      </c>
      <c r="AG615" s="20">
        <v>86.14</v>
      </c>
      <c r="AH615" s="1">
        <v>65.259999999999906</v>
      </c>
      <c r="AI615" s="1" t="s">
        <v>125</v>
      </c>
      <c r="AK615" s="20">
        <v>96.14</v>
      </c>
      <c r="AL615" s="1">
        <v>652.600000000004</v>
      </c>
      <c r="AM615" s="1" t="s">
        <v>125</v>
      </c>
      <c r="AO615" s="4">
        <v>106.14</v>
      </c>
      <c r="AP615" s="1">
        <v>614386</v>
      </c>
      <c r="AQ615" s="1" t="s">
        <v>125</v>
      </c>
      <c r="AS615" s="4">
        <v>116.14</v>
      </c>
      <c r="AT615" s="1">
        <v>614386000</v>
      </c>
      <c r="AU615" s="1" t="s">
        <v>125</v>
      </c>
      <c r="AW615" s="4">
        <v>126.14</v>
      </c>
      <c r="AX615" s="1">
        <v>614386000000</v>
      </c>
      <c r="AY615" s="1" t="s">
        <v>125</v>
      </c>
      <c r="BA615" s="4">
        <v>136.13999999999999</v>
      </c>
      <c r="BB615" s="1">
        <v>614386000000000</v>
      </c>
      <c r="BC615" s="1" t="s">
        <v>125</v>
      </c>
      <c r="BE615" s="4">
        <v>146.13999999999999</v>
      </c>
      <c r="BF615" s="1">
        <v>6.14386E+17</v>
      </c>
      <c r="BG615" s="1" t="s">
        <v>125</v>
      </c>
    </row>
    <row r="616" spans="1:59" x14ac:dyDescent="0.55000000000000004">
      <c r="A616" s="20">
        <v>6.15</v>
      </c>
      <c r="B616" s="1">
        <v>615</v>
      </c>
      <c r="C616" s="1" t="s">
        <v>131</v>
      </c>
      <c r="E616" s="4">
        <v>16.149999999999999</v>
      </c>
      <c r="F616" s="21">
        <v>37.284999999999698</v>
      </c>
      <c r="G616" s="1" t="s">
        <v>129</v>
      </c>
      <c r="I616" s="20">
        <v>26.15</v>
      </c>
      <c r="J616" s="1">
        <v>37.284999999999698</v>
      </c>
      <c r="K616" s="1" t="s">
        <v>134</v>
      </c>
      <c r="M616" s="20">
        <v>36.15</v>
      </c>
      <c r="N616" s="1">
        <v>15.1449999999999</v>
      </c>
      <c r="O616" s="1" t="s">
        <v>135</v>
      </c>
      <c r="Q616" s="20">
        <v>46.15</v>
      </c>
      <c r="R616" s="1">
        <v>4.6900000000000004</v>
      </c>
      <c r="S616" s="1" t="s">
        <v>137</v>
      </c>
      <c r="U616" s="20">
        <v>56.15</v>
      </c>
      <c r="V616" s="1">
        <v>21.144999999999801</v>
      </c>
      <c r="W616" s="1" t="s">
        <v>137</v>
      </c>
      <c r="Y616" s="20">
        <v>66.150000000000006</v>
      </c>
      <c r="Z616" s="1">
        <v>236.025000000001</v>
      </c>
      <c r="AA616" s="1" t="s">
        <v>137</v>
      </c>
      <c r="AC616" s="20">
        <v>76.150000000000006</v>
      </c>
      <c r="AD616" s="1">
        <v>6.5349999999999397</v>
      </c>
      <c r="AE616" s="1" t="s">
        <v>125</v>
      </c>
      <c r="AG616" s="20">
        <v>86.15</v>
      </c>
      <c r="AH616" s="1">
        <v>65.349999999999895</v>
      </c>
      <c r="AI616" s="1" t="s">
        <v>125</v>
      </c>
      <c r="AK616" s="20">
        <v>96.15</v>
      </c>
      <c r="AL616" s="1">
        <v>653.50000000000398</v>
      </c>
      <c r="AM616" s="1" t="s">
        <v>125</v>
      </c>
      <c r="AO616" s="4">
        <v>106.15</v>
      </c>
      <c r="AP616" s="1">
        <v>615385</v>
      </c>
      <c r="AQ616" s="1" t="s">
        <v>125</v>
      </c>
      <c r="AS616" s="4">
        <v>116.15</v>
      </c>
      <c r="AT616" s="1">
        <v>615385000</v>
      </c>
      <c r="AU616" s="1" t="s">
        <v>125</v>
      </c>
      <c r="AW616" s="4">
        <v>126.15</v>
      </c>
      <c r="AX616" s="1">
        <v>615385000000</v>
      </c>
      <c r="AY616" s="1" t="s">
        <v>125</v>
      </c>
      <c r="BA616" s="4">
        <v>136.15</v>
      </c>
      <c r="BB616" s="1">
        <v>615385000000000</v>
      </c>
      <c r="BC616" s="1" t="s">
        <v>125</v>
      </c>
      <c r="BE616" s="4">
        <v>146.15</v>
      </c>
      <c r="BF616" s="1">
        <v>6.15385E+17</v>
      </c>
      <c r="BG616" s="1" t="s">
        <v>125</v>
      </c>
    </row>
    <row r="617" spans="1:59" x14ac:dyDescent="0.55000000000000004">
      <c r="A617" s="20">
        <v>6.16</v>
      </c>
      <c r="B617" s="1">
        <v>616</v>
      </c>
      <c r="C617" s="1" t="s">
        <v>131</v>
      </c>
      <c r="E617" s="4">
        <v>16.16</v>
      </c>
      <c r="F617" s="21">
        <v>37.343999999999703</v>
      </c>
      <c r="G617" s="1" t="s">
        <v>129</v>
      </c>
      <c r="I617" s="20">
        <v>26.16</v>
      </c>
      <c r="J617" s="1">
        <v>37.343999999999703</v>
      </c>
      <c r="K617" s="1" t="s">
        <v>134</v>
      </c>
      <c r="M617" s="20">
        <v>36.159999999999997</v>
      </c>
      <c r="N617" s="1">
        <v>15.1679999999999</v>
      </c>
      <c r="O617" s="1" t="s">
        <v>135</v>
      </c>
      <c r="Q617" s="20">
        <v>46.16</v>
      </c>
      <c r="R617" s="1">
        <v>4.6959999999999997</v>
      </c>
      <c r="S617" s="1" t="s">
        <v>137</v>
      </c>
      <c r="U617" s="20">
        <v>56.16</v>
      </c>
      <c r="V617" s="1">
        <v>21.1679999999998</v>
      </c>
      <c r="W617" s="1" t="s">
        <v>137</v>
      </c>
      <c r="Y617" s="20">
        <v>66.16</v>
      </c>
      <c r="Z617" s="1">
        <v>236.36000000000101</v>
      </c>
      <c r="AA617" s="1" t="s">
        <v>137</v>
      </c>
      <c r="AC617" s="20">
        <v>76.16</v>
      </c>
      <c r="AD617" s="1">
        <v>6.5439999999999401</v>
      </c>
      <c r="AE617" s="1" t="s">
        <v>125</v>
      </c>
      <c r="AG617" s="20">
        <v>86.16</v>
      </c>
      <c r="AH617" s="1">
        <v>65.439999999999898</v>
      </c>
      <c r="AI617" s="1" t="s">
        <v>125</v>
      </c>
      <c r="AK617" s="20">
        <v>96.16</v>
      </c>
      <c r="AL617" s="1">
        <v>654.40000000000396</v>
      </c>
      <c r="AM617" s="1" t="s">
        <v>125</v>
      </c>
      <c r="AO617" s="4">
        <v>106.16</v>
      </c>
      <c r="AP617" s="1">
        <v>616384</v>
      </c>
      <c r="AQ617" s="1" t="s">
        <v>125</v>
      </c>
      <c r="AS617" s="4">
        <v>116.16</v>
      </c>
      <c r="AT617" s="1">
        <v>616384000</v>
      </c>
      <c r="AU617" s="1" t="s">
        <v>125</v>
      </c>
      <c r="AW617" s="4">
        <v>126.16</v>
      </c>
      <c r="AX617" s="1">
        <v>616384000000</v>
      </c>
      <c r="AY617" s="1" t="s">
        <v>125</v>
      </c>
      <c r="BA617" s="4">
        <v>136.16</v>
      </c>
      <c r="BB617" s="1">
        <v>616384000000000</v>
      </c>
      <c r="BC617" s="1" t="s">
        <v>125</v>
      </c>
      <c r="BE617" s="4">
        <v>146.16</v>
      </c>
      <c r="BF617" s="1">
        <v>6.16384E+17</v>
      </c>
      <c r="BG617" s="1" t="s">
        <v>125</v>
      </c>
    </row>
    <row r="618" spans="1:59" x14ac:dyDescent="0.55000000000000004">
      <c r="A618" s="20">
        <v>6.17</v>
      </c>
      <c r="B618" s="1">
        <v>617</v>
      </c>
      <c r="C618" s="1" t="s">
        <v>131</v>
      </c>
      <c r="E618" s="4">
        <v>16.170000000000002</v>
      </c>
      <c r="F618" s="21">
        <v>37.4029999999997</v>
      </c>
      <c r="G618" s="1" t="s">
        <v>129</v>
      </c>
      <c r="I618" s="20">
        <v>26.17</v>
      </c>
      <c r="J618" s="1">
        <v>37.4029999999997</v>
      </c>
      <c r="K618" s="1" t="s">
        <v>134</v>
      </c>
      <c r="M618" s="20">
        <v>36.17</v>
      </c>
      <c r="N618" s="1">
        <v>15.190999999999899</v>
      </c>
      <c r="O618" s="1" t="s">
        <v>135</v>
      </c>
      <c r="Q618" s="20">
        <v>46.17</v>
      </c>
      <c r="R618" s="1">
        <v>4.702</v>
      </c>
      <c r="S618" s="1" t="s">
        <v>137</v>
      </c>
      <c r="U618" s="20">
        <v>56.17</v>
      </c>
      <c r="V618" s="1">
        <v>21.1909999999998</v>
      </c>
      <c r="W618" s="1" t="s">
        <v>137</v>
      </c>
      <c r="Y618" s="20">
        <v>66.17</v>
      </c>
      <c r="Z618" s="1">
        <v>236.69500000000099</v>
      </c>
      <c r="AA618" s="1" t="s">
        <v>137</v>
      </c>
      <c r="AC618" s="20">
        <v>76.17</v>
      </c>
      <c r="AD618" s="1">
        <v>6.5529999999999404</v>
      </c>
      <c r="AE618" s="1" t="s">
        <v>125</v>
      </c>
      <c r="AG618" s="20">
        <v>86.17</v>
      </c>
      <c r="AH618" s="1">
        <v>65.529999999999902</v>
      </c>
      <c r="AI618" s="1" t="s">
        <v>125</v>
      </c>
      <c r="AK618" s="20">
        <v>96.17</v>
      </c>
      <c r="AL618" s="1">
        <v>655.30000000000302</v>
      </c>
      <c r="AM618" s="1" t="s">
        <v>125</v>
      </c>
      <c r="AO618" s="4">
        <v>106.17</v>
      </c>
      <c r="AP618" s="1">
        <v>617383</v>
      </c>
      <c r="AQ618" s="1" t="s">
        <v>125</v>
      </c>
      <c r="AS618" s="4">
        <v>116.17</v>
      </c>
      <c r="AT618" s="1">
        <v>617383000</v>
      </c>
      <c r="AU618" s="1" t="s">
        <v>125</v>
      </c>
      <c r="AW618" s="4">
        <v>126.17</v>
      </c>
      <c r="AX618" s="1">
        <v>617383000000</v>
      </c>
      <c r="AY618" s="1" t="s">
        <v>125</v>
      </c>
      <c r="BA618" s="4">
        <v>136.16999999999999</v>
      </c>
      <c r="BB618" s="1">
        <v>617383000000000</v>
      </c>
      <c r="BC618" s="1" t="s">
        <v>125</v>
      </c>
      <c r="BE618" s="4">
        <v>146.16999999999999</v>
      </c>
      <c r="BF618" s="1">
        <v>6.17383E+17</v>
      </c>
      <c r="BG618" s="1" t="s">
        <v>125</v>
      </c>
    </row>
    <row r="619" spans="1:59" x14ac:dyDescent="0.55000000000000004">
      <c r="A619" s="20">
        <v>6.18</v>
      </c>
      <c r="B619" s="1">
        <v>618</v>
      </c>
      <c r="C619" s="1" t="s">
        <v>131</v>
      </c>
      <c r="E619" s="4">
        <v>16.18</v>
      </c>
      <c r="F619" s="21">
        <v>37.461999999999698</v>
      </c>
      <c r="G619" s="1" t="s">
        <v>129</v>
      </c>
      <c r="I619" s="20">
        <v>26.18</v>
      </c>
      <c r="J619" s="1">
        <v>37.461999999999698</v>
      </c>
      <c r="K619" s="1" t="s">
        <v>134</v>
      </c>
      <c r="M619" s="20">
        <v>36.18</v>
      </c>
      <c r="N619" s="1">
        <v>15.213999999999899</v>
      </c>
      <c r="O619" s="1" t="s">
        <v>135</v>
      </c>
      <c r="Q619" s="20">
        <v>46.18</v>
      </c>
      <c r="R619" s="1">
        <v>4.7080000000000002</v>
      </c>
      <c r="S619" s="1" t="s">
        <v>137</v>
      </c>
      <c r="U619" s="20">
        <v>56.18</v>
      </c>
      <c r="V619" s="1">
        <v>21.2139999999998</v>
      </c>
      <c r="W619" s="1" t="s">
        <v>137</v>
      </c>
      <c r="Y619" s="20">
        <v>66.180000000000007</v>
      </c>
      <c r="Z619" s="1">
        <v>237.030000000001</v>
      </c>
      <c r="AA619" s="1" t="s">
        <v>137</v>
      </c>
      <c r="AC619" s="20">
        <v>76.180000000000007</v>
      </c>
      <c r="AD619" s="1">
        <v>6.5619999999999399</v>
      </c>
      <c r="AE619" s="1" t="s">
        <v>125</v>
      </c>
      <c r="AG619" s="20">
        <v>86.18</v>
      </c>
      <c r="AH619" s="1">
        <v>65.619999999999905</v>
      </c>
      <c r="AI619" s="1" t="s">
        <v>125</v>
      </c>
      <c r="AK619" s="20">
        <v>96.18</v>
      </c>
      <c r="AL619" s="1">
        <v>656.200000000003</v>
      </c>
      <c r="AM619" s="1" t="s">
        <v>125</v>
      </c>
      <c r="AO619" s="4">
        <v>106.18</v>
      </c>
      <c r="AP619" s="1">
        <v>618382</v>
      </c>
      <c r="AQ619" s="1" t="s">
        <v>125</v>
      </c>
      <c r="AS619" s="4">
        <v>116.18</v>
      </c>
      <c r="AT619" s="1">
        <v>618382000</v>
      </c>
      <c r="AU619" s="1" t="s">
        <v>125</v>
      </c>
      <c r="AW619" s="4">
        <v>126.18</v>
      </c>
      <c r="AX619" s="1">
        <v>618382000000</v>
      </c>
      <c r="AY619" s="1" t="s">
        <v>125</v>
      </c>
      <c r="BA619" s="4">
        <v>136.18</v>
      </c>
      <c r="BB619" s="1">
        <v>618382000000000</v>
      </c>
      <c r="BC619" s="1" t="s">
        <v>125</v>
      </c>
      <c r="BE619" s="4">
        <v>146.18</v>
      </c>
      <c r="BF619" s="1">
        <v>6.18382E+17</v>
      </c>
      <c r="BG619" s="1" t="s">
        <v>125</v>
      </c>
    </row>
    <row r="620" spans="1:59" x14ac:dyDescent="0.55000000000000004">
      <c r="A620" s="20">
        <v>6.19</v>
      </c>
      <c r="B620" s="1">
        <v>619</v>
      </c>
      <c r="C620" s="1" t="s">
        <v>131</v>
      </c>
      <c r="E620" s="4">
        <v>16.190000000000001</v>
      </c>
      <c r="F620" s="21">
        <v>37.520999999999702</v>
      </c>
      <c r="G620" s="1" t="s">
        <v>129</v>
      </c>
      <c r="I620" s="20">
        <v>26.19</v>
      </c>
      <c r="J620" s="1">
        <v>37.520999999999702</v>
      </c>
      <c r="K620" s="1" t="s">
        <v>134</v>
      </c>
      <c r="M620" s="20">
        <v>36.19</v>
      </c>
      <c r="N620" s="1">
        <v>15.236999999999901</v>
      </c>
      <c r="O620" s="1" t="s">
        <v>135</v>
      </c>
      <c r="Q620" s="20">
        <v>46.19</v>
      </c>
      <c r="R620" s="1">
        <v>4.7140000000000004</v>
      </c>
      <c r="S620" s="1" t="s">
        <v>137</v>
      </c>
      <c r="U620" s="20">
        <v>56.19</v>
      </c>
      <c r="V620" s="1">
        <v>21.236999999999799</v>
      </c>
      <c r="W620" s="1" t="s">
        <v>137</v>
      </c>
      <c r="Y620" s="20">
        <v>66.19</v>
      </c>
      <c r="Z620" s="1">
        <v>237.365000000001</v>
      </c>
      <c r="AA620" s="1" t="s">
        <v>137</v>
      </c>
      <c r="AC620" s="20">
        <v>76.19</v>
      </c>
      <c r="AD620" s="1">
        <v>6.5709999999999402</v>
      </c>
      <c r="AE620" s="1" t="s">
        <v>125</v>
      </c>
      <c r="AG620" s="20">
        <v>86.19</v>
      </c>
      <c r="AH620" s="1">
        <v>65.709999999999894</v>
      </c>
      <c r="AI620" s="1" t="s">
        <v>125</v>
      </c>
      <c r="AK620" s="20">
        <v>96.19</v>
      </c>
      <c r="AL620" s="1">
        <v>657.100000000004</v>
      </c>
      <c r="AM620" s="1" t="s">
        <v>125</v>
      </c>
      <c r="AO620" s="4">
        <v>106.19</v>
      </c>
      <c r="AP620" s="1">
        <v>619381</v>
      </c>
      <c r="AQ620" s="1" t="s">
        <v>125</v>
      </c>
      <c r="AS620" s="4">
        <v>116.19</v>
      </c>
      <c r="AT620" s="1">
        <v>619381000</v>
      </c>
      <c r="AU620" s="1" t="s">
        <v>125</v>
      </c>
      <c r="AW620" s="4">
        <v>126.19</v>
      </c>
      <c r="AX620" s="1">
        <v>619381000000</v>
      </c>
      <c r="AY620" s="1" t="s">
        <v>125</v>
      </c>
      <c r="BA620" s="4">
        <v>136.19</v>
      </c>
      <c r="BB620" s="1">
        <v>619381000000000</v>
      </c>
      <c r="BC620" s="1" t="s">
        <v>125</v>
      </c>
      <c r="BE620" s="4">
        <v>146.19</v>
      </c>
      <c r="BF620" s="1">
        <v>6.19381E+17</v>
      </c>
      <c r="BG620" s="1" t="s">
        <v>125</v>
      </c>
    </row>
    <row r="621" spans="1:59" x14ac:dyDescent="0.55000000000000004">
      <c r="A621" s="20">
        <v>6.2</v>
      </c>
      <c r="B621" s="1">
        <v>620</v>
      </c>
      <c r="C621" s="1" t="s">
        <v>131</v>
      </c>
      <c r="E621" s="4">
        <v>16.2</v>
      </c>
      <c r="F621" s="21">
        <v>37.5799999999997</v>
      </c>
      <c r="G621" s="1" t="s">
        <v>129</v>
      </c>
      <c r="I621" s="20">
        <v>26.2</v>
      </c>
      <c r="J621" s="1">
        <v>37.5799999999997</v>
      </c>
      <c r="K621" s="1" t="s">
        <v>134</v>
      </c>
      <c r="M621" s="20">
        <v>36.200000000000003</v>
      </c>
      <c r="N621" s="1">
        <v>15.2599999999999</v>
      </c>
      <c r="O621" s="1" t="s">
        <v>135</v>
      </c>
      <c r="Q621" s="20">
        <v>46.2</v>
      </c>
      <c r="R621" s="1">
        <v>4.72</v>
      </c>
      <c r="S621" s="1" t="s">
        <v>137</v>
      </c>
      <c r="U621" s="20">
        <v>56.2</v>
      </c>
      <c r="V621" s="1">
        <v>21.259999999999799</v>
      </c>
      <c r="W621" s="1" t="s">
        <v>137</v>
      </c>
      <c r="Y621" s="20">
        <v>66.2</v>
      </c>
      <c r="Z621" s="1">
        <v>237.70000000000101</v>
      </c>
      <c r="AA621" s="1" t="s">
        <v>137</v>
      </c>
      <c r="AC621" s="20">
        <v>76.2</v>
      </c>
      <c r="AD621" s="1">
        <v>6.5799999999999397</v>
      </c>
      <c r="AE621" s="1" t="s">
        <v>125</v>
      </c>
      <c r="AG621" s="20">
        <v>86.2</v>
      </c>
      <c r="AH621" s="1">
        <v>65.799999999999898</v>
      </c>
      <c r="AI621" s="1" t="s">
        <v>125</v>
      </c>
      <c r="AK621" s="20">
        <v>96.2</v>
      </c>
      <c r="AL621" s="1">
        <v>658.00000000000398</v>
      </c>
      <c r="AM621" s="1" t="s">
        <v>125</v>
      </c>
      <c r="AO621" s="4">
        <v>106.2</v>
      </c>
      <c r="AP621" s="1">
        <v>620380</v>
      </c>
      <c r="AQ621" s="1" t="s">
        <v>125</v>
      </c>
      <c r="AS621" s="4">
        <v>116.2</v>
      </c>
      <c r="AT621" s="1">
        <v>620380000</v>
      </c>
      <c r="AU621" s="1" t="s">
        <v>125</v>
      </c>
      <c r="AW621" s="4">
        <v>126.2</v>
      </c>
      <c r="AX621" s="1">
        <v>620380000000</v>
      </c>
      <c r="AY621" s="1" t="s">
        <v>125</v>
      </c>
      <c r="BA621" s="4">
        <v>136.19999999999999</v>
      </c>
      <c r="BB621" s="1">
        <v>620380000000000</v>
      </c>
      <c r="BC621" s="1" t="s">
        <v>125</v>
      </c>
      <c r="BE621" s="4">
        <v>146.19999999999999</v>
      </c>
      <c r="BF621" s="1">
        <v>6.2038E+17</v>
      </c>
      <c r="BG621" s="1" t="s">
        <v>125</v>
      </c>
    </row>
    <row r="622" spans="1:59" x14ac:dyDescent="0.55000000000000004">
      <c r="A622" s="20">
        <v>6.21</v>
      </c>
      <c r="B622" s="1">
        <v>621</v>
      </c>
      <c r="C622" s="1" t="s">
        <v>131</v>
      </c>
      <c r="E622" s="4">
        <v>16.21</v>
      </c>
      <c r="F622" s="21">
        <v>37.638999999999697</v>
      </c>
      <c r="G622" s="1" t="s">
        <v>129</v>
      </c>
      <c r="I622" s="20">
        <v>26.21</v>
      </c>
      <c r="J622" s="1">
        <v>37.638999999999697</v>
      </c>
      <c r="K622" s="1" t="s">
        <v>134</v>
      </c>
      <c r="M622" s="20">
        <v>36.21</v>
      </c>
      <c r="N622" s="1">
        <v>15.2829999999999</v>
      </c>
      <c r="O622" s="1" t="s">
        <v>135</v>
      </c>
      <c r="Q622" s="20">
        <v>46.21</v>
      </c>
      <c r="R622" s="1">
        <v>4.726</v>
      </c>
      <c r="S622" s="1" t="s">
        <v>137</v>
      </c>
      <c r="U622" s="20">
        <v>56.21</v>
      </c>
      <c r="V622" s="1">
        <v>21.282999999999799</v>
      </c>
      <c r="W622" s="1" t="s">
        <v>137</v>
      </c>
      <c r="Y622" s="20">
        <v>66.209999999999994</v>
      </c>
      <c r="Z622" s="1">
        <v>238.03500000000099</v>
      </c>
      <c r="AA622" s="1" t="s">
        <v>137</v>
      </c>
      <c r="AC622" s="20">
        <v>76.209999999999994</v>
      </c>
      <c r="AD622" s="1">
        <v>6.58899999999994</v>
      </c>
      <c r="AE622" s="1" t="s">
        <v>125</v>
      </c>
      <c r="AG622" s="20">
        <v>86.21</v>
      </c>
      <c r="AH622" s="1">
        <v>65.889999999999901</v>
      </c>
      <c r="AI622" s="1" t="s">
        <v>125</v>
      </c>
      <c r="AK622" s="20">
        <v>96.21</v>
      </c>
      <c r="AL622" s="1">
        <v>658.90000000000396</v>
      </c>
      <c r="AM622" s="1" t="s">
        <v>125</v>
      </c>
      <c r="AO622" s="4">
        <v>106.21</v>
      </c>
      <c r="AP622" s="1">
        <v>621379</v>
      </c>
      <c r="AQ622" s="1" t="s">
        <v>125</v>
      </c>
      <c r="AS622" s="4">
        <v>116.21</v>
      </c>
      <c r="AT622" s="1">
        <v>621379000</v>
      </c>
      <c r="AU622" s="1" t="s">
        <v>125</v>
      </c>
      <c r="AW622" s="4">
        <v>126.21</v>
      </c>
      <c r="AX622" s="1">
        <v>621379000000</v>
      </c>
      <c r="AY622" s="1" t="s">
        <v>125</v>
      </c>
      <c r="BA622" s="4">
        <v>136.21</v>
      </c>
      <c r="BB622" s="1">
        <v>621379000000000</v>
      </c>
      <c r="BC622" s="1" t="s">
        <v>125</v>
      </c>
      <c r="BE622" s="4">
        <v>146.21</v>
      </c>
      <c r="BF622" s="1">
        <v>6.21379E+17</v>
      </c>
      <c r="BG622" s="1" t="s">
        <v>125</v>
      </c>
    </row>
    <row r="623" spans="1:59" x14ac:dyDescent="0.55000000000000004">
      <c r="A623" s="20">
        <v>6.22</v>
      </c>
      <c r="B623" s="1">
        <v>622</v>
      </c>
      <c r="C623" s="1" t="s">
        <v>131</v>
      </c>
      <c r="E623" s="4">
        <v>16.22</v>
      </c>
      <c r="F623" s="21">
        <v>37.697999999999702</v>
      </c>
      <c r="G623" s="1" t="s">
        <v>129</v>
      </c>
      <c r="I623" s="20">
        <v>26.22</v>
      </c>
      <c r="J623" s="1">
        <v>37.697999999999702</v>
      </c>
      <c r="K623" s="1" t="s">
        <v>134</v>
      </c>
      <c r="M623" s="20">
        <v>36.22</v>
      </c>
      <c r="N623" s="1">
        <v>15.3059999999999</v>
      </c>
      <c r="O623" s="1" t="s">
        <v>135</v>
      </c>
      <c r="Q623" s="20">
        <v>46.22</v>
      </c>
      <c r="R623" s="1">
        <v>4.7320000000000002</v>
      </c>
      <c r="S623" s="1" t="s">
        <v>137</v>
      </c>
      <c r="U623" s="20">
        <v>56.22</v>
      </c>
      <c r="V623" s="1">
        <v>21.305999999999798</v>
      </c>
      <c r="W623" s="1" t="s">
        <v>137</v>
      </c>
      <c r="Y623" s="20">
        <v>66.22</v>
      </c>
      <c r="Z623" s="1">
        <v>238.370000000001</v>
      </c>
      <c r="AA623" s="1" t="s">
        <v>137</v>
      </c>
      <c r="AC623" s="20">
        <v>76.22</v>
      </c>
      <c r="AD623" s="1">
        <v>6.5979999999999404</v>
      </c>
      <c r="AE623" s="1" t="s">
        <v>125</v>
      </c>
      <c r="AG623" s="20">
        <v>86.22</v>
      </c>
      <c r="AH623" s="1">
        <v>65.979999999999905</v>
      </c>
      <c r="AI623" s="1" t="s">
        <v>125</v>
      </c>
      <c r="AK623" s="20">
        <v>96.22</v>
      </c>
      <c r="AL623" s="1">
        <v>659.80000000000405</v>
      </c>
      <c r="AM623" s="1" t="s">
        <v>125</v>
      </c>
      <c r="AO623" s="4">
        <v>106.22</v>
      </c>
      <c r="AP623" s="1">
        <v>622378</v>
      </c>
      <c r="AQ623" s="1" t="s">
        <v>125</v>
      </c>
      <c r="AS623" s="4">
        <v>116.22</v>
      </c>
      <c r="AT623" s="1">
        <v>622378000</v>
      </c>
      <c r="AU623" s="1" t="s">
        <v>125</v>
      </c>
      <c r="AW623" s="4">
        <v>126.22</v>
      </c>
      <c r="AX623" s="1">
        <v>622378000000</v>
      </c>
      <c r="AY623" s="1" t="s">
        <v>125</v>
      </c>
      <c r="BA623" s="4">
        <v>136.22</v>
      </c>
      <c r="BB623" s="1">
        <v>622378000000000</v>
      </c>
      <c r="BC623" s="1" t="s">
        <v>125</v>
      </c>
      <c r="BE623" s="4">
        <v>146.22</v>
      </c>
      <c r="BF623" s="1">
        <v>6.22378E+17</v>
      </c>
      <c r="BG623" s="1" t="s">
        <v>125</v>
      </c>
    </row>
    <row r="624" spans="1:59" x14ac:dyDescent="0.55000000000000004">
      <c r="A624" s="20">
        <v>6.23</v>
      </c>
      <c r="B624" s="1">
        <v>623</v>
      </c>
      <c r="C624" s="1" t="s">
        <v>131</v>
      </c>
      <c r="E624" s="4">
        <v>16.23</v>
      </c>
      <c r="F624" s="21">
        <v>37.756999999999699</v>
      </c>
      <c r="G624" s="1" t="s">
        <v>129</v>
      </c>
      <c r="I624" s="20">
        <v>26.23</v>
      </c>
      <c r="J624" s="1">
        <v>37.756999999999699</v>
      </c>
      <c r="K624" s="1" t="s">
        <v>134</v>
      </c>
      <c r="M624" s="20">
        <v>36.229999999999997</v>
      </c>
      <c r="N624" s="1">
        <v>15.328999999999899</v>
      </c>
      <c r="O624" s="1" t="s">
        <v>135</v>
      </c>
      <c r="Q624" s="20">
        <v>46.23</v>
      </c>
      <c r="R624" s="1">
        <v>4.7380000000000004</v>
      </c>
      <c r="S624" s="1" t="s">
        <v>137</v>
      </c>
      <c r="U624" s="20">
        <v>56.23</v>
      </c>
      <c r="V624" s="1">
        <v>21.328999999999802</v>
      </c>
      <c r="W624" s="1" t="s">
        <v>137</v>
      </c>
      <c r="Y624" s="20">
        <v>66.23</v>
      </c>
      <c r="Z624" s="1">
        <v>238.70500000000101</v>
      </c>
      <c r="AA624" s="1" t="s">
        <v>137</v>
      </c>
      <c r="AC624" s="20">
        <v>76.23</v>
      </c>
      <c r="AD624" s="1">
        <v>6.6069999999999398</v>
      </c>
      <c r="AE624" s="1" t="s">
        <v>125</v>
      </c>
      <c r="AG624" s="20">
        <v>86.23</v>
      </c>
      <c r="AH624" s="1">
        <v>66.069999999999894</v>
      </c>
      <c r="AI624" s="1" t="s">
        <v>125</v>
      </c>
      <c r="AK624" s="20">
        <v>96.23</v>
      </c>
      <c r="AL624" s="1">
        <v>660.70000000000402</v>
      </c>
      <c r="AM624" s="1" t="s">
        <v>125</v>
      </c>
      <c r="AO624" s="4">
        <v>106.23</v>
      </c>
      <c r="AP624" s="1">
        <v>623377</v>
      </c>
      <c r="AQ624" s="1" t="s">
        <v>125</v>
      </c>
      <c r="AS624" s="4">
        <v>116.23</v>
      </c>
      <c r="AT624" s="1">
        <v>623377000</v>
      </c>
      <c r="AU624" s="1" t="s">
        <v>125</v>
      </c>
      <c r="AW624" s="4">
        <v>126.23</v>
      </c>
      <c r="AX624" s="1">
        <v>623377000000</v>
      </c>
      <c r="AY624" s="1" t="s">
        <v>125</v>
      </c>
      <c r="BA624" s="4">
        <v>136.22999999999999</v>
      </c>
      <c r="BB624" s="1">
        <v>623377000000000</v>
      </c>
      <c r="BC624" s="1" t="s">
        <v>125</v>
      </c>
      <c r="BE624" s="4">
        <v>146.22999999999999</v>
      </c>
      <c r="BF624" s="1">
        <v>6.23377E+17</v>
      </c>
      <c r="BG624" s="1" t="s">
        <v>125</v>
      </c>
    </row>
    <row r="625" spans="1:59" x14ac:dyDescent="0.55000000000000004">
      <c r="A625" s="20">
        <v>6.24</v>
      </c>
      <c r="B625" s="1">
        <v>624</v>
      </c>
      <c r="C625" s="1" t="s">
        <v>131</v>
      </c>
      <c r="E625" s="4">
        <v>16.239999999999998</v>
      </c>
      <c r="F625" s="21">
        <v>37.815999999999697</v>
      </c>
      <c r="G625" s="1" t="s">
        <v>129</v>
      </c>
      <c r="I625" s="20">
        <v>26.24</v>
      </c>
      <c r="J625" s="1">
        <v>37.815999999999697</v>
      </c>
      <c r="K625" s="1" t="s">
        <v>134</v>
      </c>
      <c r="M625" s="20">
        <v>36.24</v>
      </c>
      <c r="N625" s="1">
        <v>15.351999999999901</v>
      </c>
      <c r="O625" s="1" t="s">
        <v>135</v>
      </c>
      <c r="Q625" s="20">
        <v>46.24</v>
      </c>
      <c r="R625" s="1">
        <v>4.7439999999999998</v>
      </c>
      <c r="S625" s="1" t="s">
        <v>137</v>
      </c>
      <c r="U625" s="20">
        <v>56.24</v>
      </c>
      <c r="V625" s="1">
        <v>21.351999999999801</v>
      </c>
      <c r="W625" s="1" t="s">
        <v>137</v>
      </c>
      <c r="Y625" s="20">
        <v>66.239999999999995</v>
      </c>
      <c r="Z625" s="1">
        <v>239.04000000000099</v>
      </c>
      <c r="AA625" s="1" t="s">
        <v>137</v>
      </c>
      <c r="AC625" s="20">
        <v>76.239999999999995</v>
      </c>
      <c r="AD625" s="1">
        <v>6.6159999999999402</v>
      </c>
      <c r="AE625" s="1" t="s">
        <v>125</v>
      </c>
      <c r="AG625" s="20">
        <v>86.24</v>
      </c>
      <c r="AH625" s="1">
        <v>66.159999999999897</v>
      </c>
      <c r="AI625" s="1" t="s">
        <v>125</v>
      </c>
      <c r="AK625" s="20">
        <v>96.24</v>
      </c>
      <c r="AL625" s="1">
        <v>661.600000000004</v>
      </c>
      <c r="AM625" s="1" t="s">
        <v>125</v>
      </c>
      <c r="AO625" s="4">
        <v>106.24</v>
      </c>
      <c r="AP625" s="1">
        <v>624376</v>
      </c>
      <c r="AQ625" s="1" t="s">
        <v>125</v>
      </c>
      <c r="AS625" s="4">
        <v>116.24</v>
      </c>
      <c r="AT625" s="1">
        <v>624376000</v>
      </c>
      <c r="AU625" s="1" t="s">
        <v>125</v>
      </c>
      <c r="AW625" s="4">
        <v>126.24</v>
      </c>
      <c r="AX625" s="1">
        <v>624376000000</v>
      </c>
      <c r="AY625" s="1" t="s">
        <v>125</v>
      </c>
      <c r="BA625" s="4">
        <v>136.24</v>
      </c>
      <c r="BB625" s="1">
        <v>624376000000000</v>
      </c>
      <c r="BC625" s="1" t="s">
        <v>125</v>
      </c>
      <c r="BE625" s="4">
        <v>146.24</v>
      </c>
      <c r="BF625" s="1">
        <v>6.24376E+17</v>
      </c>
      <c r="BG625" s="1" t="s">
        <v>125</v>
      </c>
    </row>
    <row r="626" spans="1:59" x14ac:dyDescent="0.55000000000000004">
      <c r="A626" s="20">
        <v>6.25</v>
      </c>
      <c r="B626" s="1">
        <v>625</v>
      </c>
      <c r="C626" s="1" t="s">
        <v>131</v>
      </c>
      <c r="E626" s="4">
        <v>16.25</v>
      </c>
      <c r="F626" s="21">
        <v>37.874999999999702</v>
      </c>
      <c r="G626" s="1" t="s">
        <v>129</v>
      </c>
      <c r="I626" s="20">
        <v>26.25</v>
      </c>
      <c r="J626" s="1">
        <v>37.874999999999702</v>
      </c>
      <c r="K626" s="1" t="s">
        <v>134</v>
      </c>
      <c r="M626" s="20">
        <v>36.25</v>
      </c>
      <c r="N626" s="1">
        <v>15.374999999999901</v>
      </c>
      <c r="O626" s="1" t="s">
        <v>135</v>
      </c>
      <c r="Q626" s="20">
        <v>46.25</v>
      </c>
      <c r="R626" s="1">
        <v>4.75</v>
      </c>
      <c r="S626" s="1" t="s">
        <v>137</v>
      </c>
      <c r="U626" s="20">
        <v>56.25</v>
      </c>
      <c r="V626" s="1">
        <v>21.374999999999801</v>
      </c>
      <c r="W626" s="1" t="s">
        <v>137</v>
      </c>
      <c r="Y626" s="20">
        <v>66.25</v>
      </c>
      <c r="Z626" s="1">
        <v>239.37500000000099</v>
      </c>
      <c r="AA626" s="1" t="s">
        <v>137</v>
      </c>
      <c r="AC626" s="20">
        <v>76.25</v>
      </c>
      <c r="AD626" s="1">
        <v>6.6249999999999396</v>
      </c>
      <c r="AE626" s="1" t="s">
        <v>125</v>
      </c>
      <c r="AG626" s="20">
        <v>86.25</v>
      </c>
      <c r="AH626" s="1">
        <v>66.249999999999901</v>
      </c>
      <c r="AI626" s="1" t="s">
        <v>125</v>
      </c>
      <c r="AK626" s="20">
        <v>96.25</v>
      </c>
      <c r="AL626" s="1">
        <v>662.50000000000398</v>
      </c>
      <c r="AM626" s="1" t="s">
        <v>125</v>
      </c>
      <c r="AO626" s="4">
        <v>106.25</v>
      </c>
      <c r="AP626" s="1">
        <v>625375</v>
      </c>
      <c r="AQ626" s="1" t="s">
        <v>125</v>
      </c>
      <c r="AS626" s="4">
        <v>116.25</v>
      </c>
      <c r="AT626" s="1">
        <v>625375000</v>
      </c>
      <c r="AU626" s="1" t="s">
        <v>125</v>
      </c>
      <c r="AW626" s="4">
        <v>126.25</v>
      </c>
      <c r="AX626" s="1">
        <v>625375000000</v>
      </c>
      <c r="AY626" s="1" t="s">
        <v>125</v>
      </c>
      <c r="BA626" s="4">
        <v>136.25</v>
      </c>
      <c r="BB626" s="1">
        <v>625375000000000</v>
      </c>
      <c r="BC626" s="1" t="s">
        <v>125</v>
      </c>
      <c r="BE626" s="4">
        <v>146.25</v>
      </c>
      <c r="BF626" s="1">
        <v>6.25375E+17</v>
      </c>
      <c r="BG626" s="1" t="s">
        <v>125</v>
      </c>
    </row>
    <row r="627" spans="1:59" x14ac:dyDescent="0.55000000000000004">
      <c r="A627" s="20">
        <v>6.26</v>
      </c>
      <c r="B627" s="1">
        <v>626</v>
      </c>
      <c r="C627" s="1" t="s">
        <v>131</v>
      </c>
      <c r="E627" s="4">
        <v>16.260000000000002</v>
      </c>
      <c r="F627" s="21">
        <v>37.933999999999699</v>
      </c>
      <c r="G627" s="1" t="s">
        <v>129</v>
      </c>
      <c r="I627" s="20">
        <v>26.26</v>
      </c>
      <c r="J627" s="1">
        <v>37.933999999999699</v>
      </c>
      <c r="K627" s="1" t="s">
        <v>134</v>
      </c>
      <c r="M627" s="20">
        <v>36.26</v>
      </c>
      <c r="N627" s="1">
        <v>15.3979999999999</v>
      </c>
      <c r="O627" s="1" t="s">
        <v>135</v>
      </c>
      <c r="Q627" s="20">
        <v>46.26</v>
      </c>
      <c r="R627" s="1">
        <v>4.7560000000000002</v>
      </c>
      <c r="S627" s="1" t="s">
        <v>137</v>
      </c>
      <c r="U627" s="20">
        <v>56.26</v>
      </c>
      <c r="V627" s="1">
        <v>21.397999999999801</v>
      </c>
      <c r="W627" s="1" t="s">
        <v>137</v>
      </c>
      <c r="Y627" s="20">
        <v>66.260000000000005</v>
      </c>
      <c r="Z627" s="1">
        <v>239.710000000001</v>
      </c>
      <c r="AA627" s="1" t="s">
        <v>137</v>
      </c>
      <c r="AC627" s="20">
        <v>76.260000000000005</v>
      </c>
      <c r="AD627" s="1">
        <v>6.6339999999999399</v>
      </c>
      <c r="AE627" s="1" t="s">
        <v>125</v>
      </c>
      <c r="AG627" s="20">
        <v>86.26</v>
      </c>
      <c r="AH627" s="1">
        <v>66.339999999999904</v>
      </c>
      <c r="AI627" s="1" t="s">
        <v>125</v>
      </c>
      <c r="AK627" s="20">
        <v>96.26</v>
      </c>
      <c r="AL627" s="1">
        <v>663.40000000000396</v>
      </c>
      <c r="AM627" s="1" t="s">
        <v>125</v>
      </c>
      <c r="AO627" s="4">
        <v>106.26</v>
      </c>
      <c r="AP627" s="1">
        <v>626374</v>
      </c>
      <c r="AQ627" s="1" t="s">
        <v>125</v>
      </c>
      <c r="AS627" s="4">
        <v>116.26</v>
      </c>
      <c r="AT627" s="1">
        <v>626374000</v>
      </c>
      <c r="AU627" s="1" t="s">
        <v>125</v>
      </c>
      <c r="AW627" s="4">
        <v>126.26</v>
      </c>
      <c r="AX627" s="1">
        <v>626374000000</v>
      </c>
      <c r="AY627" s="1" t="s">
        <v>125</v>
      </c>
      <c r="BA627" s="4">
        <v>136.26</v>
      </c>
      <c r="BB627" s="1">
        <v>626374000000000</v>
      </c>
      <c r="BC627" s="1" t="s">
        <v>125</v>
      </c>
      <c r="BE627" s="4">
        <v>146.26</v>
      </c>
      <c r="BF627" s="1">
        <v>6.26374E+17</v>
      </c>
      <c r="BG627" s="1" t="s">
        <v>125</v>
      </c>
    </row>
    <row r="628" spans="1:59" x14ac:dyDescent="0.55000000000000004">
      <c r="A628" s="20">
        <v>6.27</v>
      </c>
      <c r="B628" s="1">
        <v>627</v>
      </c>
      <c r="C628" s="1" t="s">
        <v>131</v>
      </c>
      <c r="E628" s="4">
        <v>16.27</v>
      </c>
      <c r="F628" s="21">
        <v>37.992999999999697</v>
      </c>
      <c r="G628" s="1" t="s">
        <v>129</v>
      </c>
      <c r="I628" s="20">
        <v>26.27</v>
      </c>
      <c r="J628" s="1">
        <v>37.992999999999697</v>
      </c>
      <c r="K628" s="1" t="s">
        <v>134</v>
      </c>
      <c r="M628" s="20">
        <v>36.270000000000003</v>
      </c>
      <c r="N628" s="1">
        <v>15.4209999999999</v>
      </c>
      <c r="O628" s="1" t="s">
        <v>135</v>
      </c>
      <c r="Q628" s="20">
        <v>46.27</v>
      </c>
      <c r="R628" s="1">
        <v>4.7619999999999996</v>
      </c>
      <c r="S628" s="1" t="s">
        <v>137</v>
      </c>
      <c r="U628" s="20">
        <v>56.27</v>
      </c>
      <c r="V628" s="1">
        <v>21.4209999999998</v>
      </c>
      <c r="W628" s="1" t="s">
        <v>137</v>
      </c>
      <c r="Y628" s="20">
        <v>66.27</v>
      </c>
      <c r="Z628" s="1">
        <v>240.04500000000101</v>
      </c>
      <c r="AA628" s="1" t="s">
        <v>137</v>
      </c>
      <c r="AC628" s="20">
        <v>76.27</v>
      </c>
      <c r="AD628" s="1">
        <v>6.6429999999999296</v>
      </c>
      <c r="AE628" s="1" t="s">
        <v>125</v>
      </c>
      <c r="AG628" s="20">
        <v>86.27</v>
      </c>
      <c r="AH628" s="1">
        <v>66.429999999999893</v>
      </c>
      <c r="AI628" s="1" t="s">
        <v>125</v>
      </c>
      <c r="AK628" s="20">
        <v>96.27</v>
      </c>
      <c r="AL628" s="1">
        <v>664.30000000000405</v>
      </c>
      <c r="AM628" s="1" t="s">
        <v>125</v>
      </c>
      <c r="AO628" s="4">
        <v>106.27</v>
      </c>
      <c r="AP628" s="1">
        <v>627373</v>
      </c>
      <c r="AQ628" s="1" t="s">
        <v>125</v>
      </c>
      <c r="AS628" s="4">
        <v>116.27</v>
      </c>
      <c r="AT628" s="1">
        <v>627373000</v>
      </c>
      <c r="AU628" s="1" t="s">
        <v>125</v>
      </c>
      <c r="AW628" s="4">
        <v>126.27</v>
      </c>
      <c r="AX628" s="1">
        <v>627373000000</v>
      </c>
      <c r="AY628" s="1" t="s">
        <v>125</v>
      </c>
      <c r="BA628" s="4">
        <v>136.27000000000001</v>
      </c>
      <c r="BB628" s="1">
        <v>627373000000000</v>
      </c>
      <c r="BC628" s="1" t="s">
        <v>125</v>
      </c>
      <c r="BE628" s="4">
        <v>146.27000000000001</v>
      </c>
      <c r="BF628" s="1">
        <v>6.27373E+17</v>
      </c>
      <c r="BG628" s="1" t="s">
        <v>125</v>
      </c>
    </row>
    <row r="629" spans="1:59" x14ac:dyDescent="0.55000000000000004">
      <c r="A629" s="20">
        <v>6.28</v>
      </c>
      <c r="B629" s="1">
        <v>628</v>
      </c>
      <c r="C629" s="1" t="s">
        <v>131</v>
      </c>
      <c r="E629" s="4">
        <v>16.28</v>
      </c>
      <c r="F629" s="21">
        <v>38.051999999999701</v>
      </c>
      <c r="G629" s="1" t="s">
        <v>129</v>
      </c>
      <c r="I629" s="20">
        <v>26.28</v>
      </c>
      <c r="J629" s="1">
        <v>38.051999999999701</v>
      </c>
      <c r="K629" s="1" t="s">
        <v>134</v>
      </c>
      <c r="M629" s="20">
        <v>36.28</v>
      </c>
      <c r="N629" s="1">
        <v>15.4439999999999</v>
      </c>
      <c r="O629" s="1" t="s">
        <v>135</v>
      </c>
      <c r="Q629" s="20">
        <v>46.28</v>
      </c>
      <c r="R629" s="1">
        <v>4.7679999999999998</v>
      </c>
      <c r="S629" s="1" t="s">
        <v>137</v>
      </c>
      <c r="U629" s="20">
        <v>56.28</v>
      </c>
      <c r="V629" s="1">
        <v>21.4439999999998</v>
      </c>
      <c r="W629" s="1" t="s">
        <v>137</v>
      </c>
      <c r="Y629" s="20">
        <v>66.28</v>
      </c>
      <c r="Z629" s="1">
        <v>240.38000000000099</v>
      </c>
      <c r="AA629" s="1" t="s">
        <v>137</v>
      </c>
      <c r="AC629" s="20">
        <v>76.28</v>
      </c>
      <c r="AD629" s="1">
        <v>6.6519999999999397</v>
      </c>
      <c r="AE629" s="1" t="s">
        <v>125</v>
      </c>
      <c r="AG629" s="20">
        <v>86.28</v>
      </c>
      <c r="AH629" s="1">
        <v>66.519999999999897</v>
      </c>
      <c r="AI629" s="1" t="s">
        <v>125</v>
      </c>
      <c r="AK629" s="20">
        <v>96.28</v>
      </c>
      <c r="AL629" s="1">
        <v>665.20000000000402</v>
      </c>
      <c r="AM629" s="1" t="s">
        <v>125</v>
      </c>
      <c r="AO629" s="4">
        <v>106.28</v>
      </c>
      <c r="AP629" s="1">
        <v>628372</v>
      </c>
      <c r="AQ629" s="1" t="s">
        <v>125</v>
      </c>
      <c r="AS629" s="4">
        <v>116.28</v>
      </c>
      <c r="AT629" s="1">
        <v>628372000</v>
      </c>
      <c r="AU629" s="1" t="s">
        <v>125</v>
      </c>
      <c r="AW629" s="4">
        <v>126.28</v>
      </c>
      <c r="AX629" s="1">
        <v>628372000000</v>
      </c>
      <c r="AY629" s="1" t="s">
        <v>125</v>
      </c>
      <c r="BA629" s="4">
        <v>136.28</v>
      </c>
      <c r="BB629" s="1">
        <v>628372000000000</v>
      </c>
      <c r="BC629" s="1" t="s">
        <v>125</v>
      </c>
      <c r="BE629" s="4">
        <v>146.28</v>
      </c>
      <c r="BF629" s="1">
        <v>6.28372E+17</v>
      </c>
      <c r="BG629" s="1" t="s">
        <v>125</v>
      </c>
    </row>
    <row r="630" spans="1:59" x14ac:dyDescent="0.55000000000000004">
      <c r="A630" s="20">
        <v>6.29</v>
      </c>
      <c r="B630" s="1">
        <v>629</v>
      </c>
      <c r="C630" s="1" t="s">
        <v>131</v>
      </c>
      <c r="E630" s="4">
        <v>16.29</v>
      </c>
      <c r="F630" s="21">
        <v>38.110999999999699</v>
      </c>
      <c r="G630" s="1" t="s">
        <v>129</v>
      </c>
      <c r="I630" s="20">
        <v>26.29</v>
      </c>
      <c r="J630" s="1">
        <v>38.110999999999699</v>
      </c>
      <c r="K630" s="1" t="s">
        <v>134</v>
      </c>
      <c r="M630" s="20">
        <v>36.29</v>
      </c>
      <c r="N630" s="1">
        <v>15.466999999999899</v>
      </c>
      <c r="O630" s="1" t="s">
        <v>135</v>
      </c>
      <c r="Q630" s="20">
        <v>46.29</v>
      </c>
      <c r="R630" s="1">
        <v>4.774</v>
      </c>
      <c r="S630" s="1" t="s">
        <v>137</v>
      </c>
      <c r="U630" s="20">
        <v>56.29</v>
      </c>
      <c r="V630" s="1">
        <v>21.4669999999998</v>
      </c>
      <c r="W630" s="1" t="s">
        <v>137</v>
      </c>
      <c r="Y630" s="20">
        <v>66.290000000000006</v>
      </c>
      <c r="Z630" s="1">
        <v>240.715000000001</v>
      </c>
      <c r="AA630" s="1" t="s">
        <v>137</v>
      </c>
      <c r="AC630" s="20">
        <v>76.290000000000006</v>
      </c>
      <c r="AD630" s="1">
        <v>6.6609999999999401</v>
      </c>
      <c r="AE630" s="1" t="s">
        <v>125</v>
      </c>
      <c r="AG630" s="20">
        <v>86.29</v>
      </c>
      <c r="AH630" s="1">
        <v>66.6099999999999</v>
      </c>
      <c r="AI630" s="1" t="s">
        <v>125</v>
      </c>
      <c r="AK630" s="20">
        <v>96.29</v>
      </c>
      <c r="AL630" s="1">
        <v>666.100000000004</v>
      </c>
      <c r="AM630" s="1" t="s">
        <v>125</v>
      </c>
      <c r="AO630" s="4">
        <v>106.29</v>
      </c>
      <c r="AP630" s="1">
        <v>629371</v>
      </c>
      <c r="AQ630" s="1" t="s">
        <v>125</v>
      </c>
      <c r="AS630" s="4">
        <v>116.29</v>
      </c>
      <c r="AT630" s="1">
        <v>629371000</v>
      </c>
      <c r="AU630" s="1" t="s">
        <v>125</v>
      </c>
      <c r="AW630" s="4">
        <v>126.29</v>
      </c>
      <c r="AX630" s="1">
        <v>629371000000</v>
      </c>
      <c r="AY630" s="1" t="s">
        <v>125</v>
      </c>
      <c r="BA630" s="4">
        <v>136.29</v>
      </c>
      <c r="BB630" s="1">
        <v>629371000000000</v>
      </c>
      <c r="BC630" s="1" t="s">
        <v>125</v>
      </c>
      <c r="BE630" s="4">
        <v>146.29</v>
      </c>
      <c r="BF630" s="1">
        <v>6.29371E+17</v>
      </c>
      <c r="BG630" s="1" t="s">
        <v>125</v>
      </c>
    </row>
    <row r="631" spans="1:59" x14ac:dyDescent="0.55000000000000004">
      <c r="A631" s="20">
        <v>6.3</v>
      </c>
      <c r="B631" s="1">
        <v>630</v>
      </c>
      <c r="C631" s="1" t="s">
        <v>131</v>
      </c>
      <c r="E631" s="4">
        <v>16.3</v>
      </c>
      <c r="F631" s="21">
        <v>38.169999999999703</v>
      </c>
      <c r="G631" s="1" t="s">
        <v>129</v>
      </c>
      <c r="I631" s="20">
        <v>26.3</v>
      </c>
      <c r="J631" s="1">
        <v>38.169999999999703</v>
      </c>
      <c r="K631" s="1" t="s">
        <v>134</v>
      </c>
      <c r="M631" s="20">
        <v>36.299999999999997</v>
      </c>
      <c r="N631" s="1">
        <v>15.489999999999901</v>
      </c>
      <c r="O631" s="1" t="s">
        <v>135</v>
      </c>
      <c r="Q631" s="20">
        <v>46.3</v>
      </c>
      <c r="R631" s="1">
        <v>4.78</v>
      </c>
      <c r="S631" s="1" t="s">
        <v>137</v>
      </c>
      <c r="U631" s="20">
        <v>56.3</v>
      </c>
      <c r="V631" s="1">
        <v>21.489999999999799</v>
      </c>
      <c r="W631" s="1" t="s">
        <v>137</v>
      </c>
      <c r="Y631" s="20">
        <v>66.3</v>
      </c>
      <c r="Z631" s="1">
        <v>241.05000000000101</v>
      </c>
      <c r="AA631" s="1" t="s">
        <v>137</v>
      </c>
      <c r="AC631" s="20">
        <v>76.3</v>
      </c>
      <c r="AD631" s="1">
        <v>6.6699999999999404</v>
      </c>
      <c r="AE631" s="1" t="s">
        <v>125</v>
      </c>
      <c r="AG631" s="20">
        <v>86.3</v>
      </c>
      <c r="AH631" s="1">
        <v>66.699999999999903</v>
      </c>
      <c r="AI631" s="1" t="s">
        <v>125</v>
      </c>
      <c r="AK631" s="20">
        <v>96.3</v>
      </c>
      <c r="AL631" s="1">
        <v>667.00000000000398</v>
      </c>
      <c r="AM631" s="1" t="s">
        <v>125</v>
      </c>
      <c r="AO631" s="4">
        <v>106.3</v>
      </c>
      <c r="AP631" s="1">
        <v>630370</v>
      </c>
      <c r="AQ631" s="1" t="s">
        <v>125</v>
      </c>
      <c r="AS631" s="4">
        <v>116.3</v>
      </c>
      <c r="AT631" s="1">
        <v>630370000</v>
      </c>
      <c r="AU631" s="1" t="s">
        <v>125</v>
      </c>
      <c r="AW631" s="4">
        <v>126.3</v>
      </c>
      <c r="AX631" s="1">
        <v>630370000000</v>
      </c>
      <c r="AY631" s="1" t="s">
        <v>125</v>
      </c>
      <c r="BA631" s="4">
        <v>136.30000000000001</v>
      </c>
      <c r="BB631" s="1">
        <v>630370000000000</v>
      </c>
      <c r="BC631" s="1" t="s">
        <v>125</v>
      </c>
      <c r="BE631" s="4">
        <v>146.30000000000001</v>
      </c>
      <c r="BF631" s="1">
        <v>6.3037E+17</v>
      </c>
      <c r="BG631" s="1" t="s">
        <v>125</v>
      </c>
    </row>
    <row r="632" spans="1:59" x14ac:dyDescent="0.55000000000000004">
      <c r="A632" s="20">
        <v>6.31</v>
      </c>
      <c r="B632" s="1">
        <v>631</v>
      </c>
      <c r="C632" s="1" t="s">
        <v>131</v>
      </c>
      <c r="E632" s="4">
        <v>16.309999999999999</v>
      </c>
      <c r="F632" s="21">
        <v>38.228999999999701</v>
      </c>
      <c r="G632" s="1" t="s">
        <v>129</v>
      </c>
      <c r="I632" s="20">
        <v>26.31</v>
      </c>
      <c r="J632" s="1">
        <v>38.228999999999701</v>
      </c>
      <c r="K632" s="1" t="s">
        <v>134</v>
      </c>
      <c r="M632" s="20">
        <v>36.31</v>
      </c>
      <c r="N632" s="1">
        <v>15.5129999999999</v>
      </c>
      <c r="O632" s="1" t="s">
        <v>135</v>
      </c>
      <c r="Q632" s="20">
        <v>46.31</v>
      </c>
      <c r="R632" s="1">
        <v>4.7859999999999996</v>
      </c>
      <c r="S632" s="1" t="s">
        <v>137</v>
      </c>
      <c r="U632" s="20">
        <v>56.31</v>
      </c>
      <c r="V632" s="1">
        <v>21.512999999999799</v>
      </c>
      <c r="W632" s="1" t="s">
        <v>137</v>
      </c>
      <c r="Y632" s="20">
        <v>66.31</v>
      </c>
      <c r="Z632" s="1">
        <v>241.38500000000101</v>
      </c>
      <c r="AA632" s="1" t="s">
        <v>137</v>
      </c>
      <c r="AC632" s="20">
        <v>76.31</v>
      </c>
      <c r="AD632" s="1">
        <v>6.6789999999999301</v>
      </c>
      <c r="AE632" s="1" t="s">
        <v>125</v>
      </c>
      <c r="AG632" s="20">
        <v>86.31</v>
      </c>
      <c r="AH632" s="1">
        <v>66.789999999999907</v>
      </c>
      <c r="AI632" s="1" t="s">
        <v>125</v>
      </c>
      <c r="AK632" s="20">
        <v>96.31</v>
      </c>
      <c r="AL632" s="1">
        <v>667.90000000000396</v>
      </c>
      <c r="AM632" s="1" t="s">
        <v>125</v>
      </c>
      <c r="AO632" s="4">
        <v>106.31</v>
      </c>
      <c r="AP632" s="1">
        <v>631369</v>
      </c>
      <c r="AQ632" s="1" t="s">
        <v>125</v>
      </c>
      <c r="AS632" s="4">
        <v>116.31</v>
      </c>
      <c r="AT632" s="1">
        <v>631369000</v>
      </c>
      <c r="AU632" s="1" t="s">
        <v>125</v>
      </c>
      <c r="AW632" s="4">
        <v>126.31</v>
      </c>
      <c r="AX632" s="1">
        <v>631369000000</v>
      </c>
      <c r="AY632" s="1" t="s">
        <v>125</v>
      </c>
      <c r="BA632" s="4">
        <v>136.31</v>
      </c>
      <c r="BB632" s="1">
        <v>631369000000000</v>
      </c>
      <c r="BC632" s="1" t="s">
        <v>125</v>
      </c>
      <c r="BE632" s="4">
        <v>146.31</v>
      </c>
      <c r="BF632" s="1">
        <v>6.31369E+17</v>
      </c>
      <c r="BG632" s="1" t="s">
        <v>125</v>
      </c>
    </row>
    <row r="633" spans="1:59" x14ac:dyDescent="0.55000000000000004">
      <c r="A633" s="20">
        <v>6.32</v>
      </c>
      <c r="B633" s="1">
        <v>632</v>
      </c>
      <c r="C633" s="1" t="s">
        <v>131</v>
      </c>
      <c r="E633" s="4">
        <v>16.32</v>
      </c>
      <c r="F633" s="21">
        <v>38.287999999999698</v>
      </c>
      <c r="G633" s="1" t="s">
        <v>129</v>
      </c>
      <c r="I633" s="20">
        <v>26.32</v>
      </c>
      <c r="J633" s="1">
        <v>38.287999999999698</v>
      </c>
      <c r="K633" s="1" t="s">
        <v>134</v>
      </c>
      <c r="M633" s="20">
        <v>36.32</v>
      </c>
      <c r="N633" s="1">
        <v>15.5359999999999</v>
      </c>
      <c r="O633" s="1" t="s">
        <v>135</v>
      </c>
      <c r="Q633" s="20">
        <v>46.32</v>
      </c>
      <c r="R633" s="1">
        <v>4.7919999999999998</v>
      </c>
      <c r="S633" s="1" t="s">
        <v>137</v>
      </c>
      <c r="U633" s="20">
        <v>56.32</v>
      </c>
      <c r="V633" s="1">
        <v>21.535999999999799</v>
      </c>
      <c r="W633" s="1" t="s">
        <v>137</v>
      </c>
      <c r="Y633" s="20">
        <v>66.319999999999993</v>
      </c>
      <c r="Z633" s="1">
        <v>241.72000000000099</v>
      </c>
      <c r="AA633" s="1" t="s">
        <v>137</v>
      </c>
      <c r="AC633" s="20">
        <v>76.319999999999993</v>
      </c>
      <c r="AD633" s="1">
        <v>6.6879999999999296</v>
      </c>
      <c r="AE633" s="1" t="s">
        <v>125</v>
      </c>
      <c r="AG633" s="20">
        <v>86.32</v>
      </c>
      <c r="AH633" s="1">
        <v>66.879999999999896</v>
      </c>
      <c r="AI633" s="1" t="s">
        <v>125</v>
      </c>
      <c r="AK633" s="20">
        <v>96.32</v>
      </c>
      <c r="AL633" s="1">
        <v>668.80000000000405</v>
      </c>
      <c r="AM633" s="1" t="s">
        <v>125</v>
      </c>
      <c r="AO633" s="4">
        <v>106.32</v>
      </c>
      <c r="AP633" s="1">
        <v>632368</v>
      </c>
      <c r="AQ633" s="1" t="s">
        <v>125</v>
      </c>
      <c r="AS633" s="4">
        <v>116.32</v>
      </c>
      <c r="AT633" s="1">
        <v>632368000</v>
      </c>
      <c r="AU633" s="1" t="s">
        <v>125</v>
      </c>
      <c r="AW633" s="4">
        <v>126.32</v>
      </c>
      <c r="AX633" s="1">
        <v>632368000000</v>
      </c>
      <c r="AY633" s="1" t="s">
        <v>125</v>
      </c>
      <c r="BA633" s="4">
        <v>136.32</v>
      </c>
      <c r="BB633" s="1">
        <v>632368000000000</v>
      </c>
      <c r="BC633" s="1" t="s">
        <v>125</v>
      </c>
      <c r="BE633" s="4">
        <v>146.32</v>
      </c>
      <c r="BF633" s="1">
        <v>6.32368E+17</v>
      </c>
      <c r="BG633" s="1" t="s">
        <v>125</v>
      </c>
    </row>
    <row r="634" spans="1:59" x14ac:dyDescent="0.55000000000000004">
      <c r="A634" s="20">
        <v>6.33</v>
      </c>
      <c r="B634" s="1">
        <v>633</v>
      </c>
      <c r="C634" s="1" t="s">
        <v>131</v>
      </c>
      <c r="E634" s="4">
        <v>16.329999999999998</v>
      </c>
      <c r="F634" s="21">
        <v>38.346999999999703</v>
      </c>
      <c r="G634" s="1" t="s">
        <v>129</v>
      </c>
      <c r="I634" s="20">
        <v>26.33</v>
      </c>
      <c r="J634" s="1">
        <v>38.346999999999703</v>
      </c>
      <c r="K634" s="1" t="s">
        <v>134</v>
      </c>
      <c r="M634" s="20">
        <v>36.33</v>
      </c>
      <c r="N634" s="1">
        <v>15.5589999999999</v>
      </c>
      <c r="O634" s="1" t="s">
        <v>135</v>
      </c>
      <c r="Q634" s="20">
        <v>46.33</v>
      </c>
      <c r="R634" s="1">
        <v>4.798</v>
      </c>
      <c r="S634" s="1" t="s">
        <v>137</v>
      </c>
      <c r="U634" s="20">
        <v>56.33</v>
      </c>
      <c r="V634" s="1">
        <v>21.558999999999799</v>
      </c>
      <c r="W634" s="1" t="s">
        <v>137</v>
      </c>
      <c r="Y634" s="20">
        <v>66.33</v>
      </c>
      <c r="Z634" s="1">
        <v>242.055000000001</v>
      </c>
      <c r="AA634" s="1" t="s">
        <v>137</v>
      </c>
      <c r="AC634" s="20">
        <v>76.33</v>
      </c>
      <c r="AD634" s="1">
        <v>6.6969999999999397</v>
      </c>
      <c r="AE634" s="1" t="s">
        <v>125</v>
      </c>
      <c r="AG634" s="20">
        <v>86.33</v>
      </c>
      <c r="AH634" s="1">
        <v>66.969999999999899</v>
      </c>
      <c r="AI634" s="1" t="s">
        <v>125</v>
      </c>
      <c r="AK634" s="20">
        <v>96.33</v>
      </c>
      <c r="AL634" s="1">
        <v>669.70000000000402</v>
      </c>
      <c r="AM634" s="1" t="s">
        <v>125</v>
      </c>
      <c r="AO634" s="4">
        <v>106.33</v>
      </c>
      <c r="AP634" s="1">
        <v>633367</v>
      </c>
      <c r="AQ634" s="1" t="s">
        <v>125</v>
      </c>
      <c r="AS634" s="4">
        <v>116.33</v>
      </c>
      <c r="AT634" s="1">
        <v>633367000</v>
      </c>
      <c r="AU634" s="1" t="s">
        <v>125</v>
      </c>
      <c r="AW634" s="4">
        <v>126.33</v>
      </c>
      <c r="AX634" s="1">
        <v>633367000000</v>
      </c>
      <c r="AY634" s="1" t="s">
        <v>125</v>
      </c>
      <c r="BA634" s="4">
        <v>136.33000000000001</v>
      </c>
      <c r="BB634" s="1">
        <v>633367000000000</v>
      </c>
      <c r="BC634" s="1" t="s">
        <v>125</v>
      </c>
      <c r="BE634" s="4">
        <v>146.33000000000001</v>
      </c>
      <c r="BF634" s="1">
        <v>6.33367E+17</v>
      </c>
      <c r="BG634" s="1" t="s">
        <v>125</v>
      </c>
    </row>
    <row r="635" spans="1:59" x14ac:dyDescent="0.55000000000000004">
      <c r="A635" s="20">
        <v>6.34</v>
      </c>
      <c r="B635" s="1">
        <v>634</v>
      </c>
      <c r="C635" s="1" t="s">
        <v>131</v>
      </c>
      <c r="E635" s="4">
        <v>16.34</v>
      </c>
      <c r="F635" s="21">
        <v>38.4059999999997</v>
      </c>
      <c r="G635" s="1" t="s">
        <v>129</v>
      </c>
      <c r="I635" s="20">
        <v>26.34</v>
      </c>
      <c r="J635" s="1">
        <v>38.4059999999997</v>
      </c>
      <c r="K635" s="1" t="s">
        <v>134</v>
      </c>
      <c r="M635" s="20">
        <v>36.340000000000003</v>
      </c>
      <c r="N635" s="1">
        <v>15.581999999999899</v>
      </c>
      <c r="O635" s="1" t="s">
        <v>135</v>
      </c>
      <c r="Q635" s="20">
        <v>46.34</v>
      </c>
      <c r="R635" s="1">
        <v>4.8040000000000003</v>
      </c>
      <c r="S635" s="1" t="s">
        <v>137</v>
      </c>
      <c r="U635" s="20">
        <v>56.34</v>
      </c>
      <c r="V635" s="1">
        <v>21.581999999999798</v>
      </c>
      <c r="W635" s="1" t="s">
        <v>137</v>
      </c>
      <c r="Y635" s="20">
        <v>66.34</v>
      </c>
      <c r="Z635" s="1">
        <v>242.39000000000101</v>
      </c>
      <c r="AA635" s="1" t="s">
        <v>137</v>
      </c>
      <c r="AC635" s="20">
        <v>76.34</v>
      </c>
      <c r="AD635" s="1">
        <v>6.7059999999999302</v>
      </c>
      <c r="AE635" s="1" t="s">
        <v>125</v>
      </c>
      <c r="AG635" s="20">
        <v>86.34</v>
      </c>
      <c r="AH635" s="1">
        <v>67.059999999999903</v>
      </c>
      <c r="AI635" s="1" t="s">
        <v>125</v>
      </c>
      <c r="AK635" s="20">
        <v>96.34</v>
      </c>
      <c r="AL635" s="1">
        <v>670.600000000004</v>
      </c>
      <c r="AM635" s="1" t="s">
        <v>125</v>
      </c>
      <c r="AO635" s="4">
        <v>106.34</v>
      </c>
      <c r="AP635" s="1">
        <v>634366</v>
      </c>
      <c r="AQ635" s="1" t="s">
        <v>125</v>
      </c>
      <c r="AS635" s="4">
        <v>116.34</v>
      </c>
      <c r="AT635" s="1">
        <v>634366000</v>
      </c>
      <c r="AU635" s="1" t="s">
        <v>125</v>
      </c>
      <c r="AW635" s="4">
        <v>126.34</v>
      </c>
      <c r="AX635" s="1">
        <v>634366000000</v>
      </c>
      <c r="AY635" s="1" t="s">
        <v>125</v>
      </c>
      <c r="BA635" s="4">
        <v>136.34</v>
      </c>
      <c r="BB635" s="1">
        <v>634366000000000</v>
      </c>
      <c r="BC635" s="1" t="s">
        <v>125</v>
      </c>
      <c r="BE635" s="4">
        <v>146.34</v>
      </c>
      <c r="BF635" s="1">
        <v>6.34366E+17</v>
      </c>
      <c r="BG635" s="1" t="s">
        <v>125</v>
      </c>
    </row>
    <row r="636" spans="1:59" x14ac:dyDescent="0.55000000000000004">
      <c r="A636" s="20">
        <v>6.35</v>
      </c>
      <c r="B636" s="1">
        <v>635</v>
      </c>
      <c r="C636" s="1" t="s">
        <v>131</v>
      </c>
      <c r="E636" s="4">
        <v>16.350000000000001</v>
      </c>
      <c r="F636" s="21">
        <v>38.464999999999698</v>
      </c>
      <c r="G636" s="1" t="s">
        <v>129</v>
      </c>
      <c r="I636" s="20">
        <v>26.35</v>
      </c>
      <c r="J636" s="1">
        <v>38.464999999999698</v>
      </c>
      <c r="K636" s="1" t="s">
        <v>134</v>
      </c>
      <c r="M636" s="20">
        <v>36.35</v>
      </c>
      <c r="N636" s="1">
        <v>15.604999999999899</v>
      </c>
      <c r="O636" s="1" t="s">
        <v>135</v>
      </c>
      <c r="Q636" s="20">
        <v>46.35</v>
      </c>
      <c r="R636" s="1">
        <v>4.8099999999999996</v>
      </c>
      <c r="S636" s="1" t="s">
        <v>137</v>
      </c>
      <c r="U636" s="20">
        <v>56.35</v>
      </c>
      <c r="V636" s="1">
        <v>21.604999999999801</v>
      </c>
      <c r="W636" s="1" t="s">
        <v>137</v>
      </c>
      <c r="Y636" s="20">
        <v>66.349999999999994</v>
      </c>
      <c r="Z636" s="1">
        <v>242.72500000000099</v>
      </c>
      <c r="AA636" s="1" t="s">
        <v>137</v>
      </c>
      <c r="AC636" s="20">
        <v>76.349999999999994</v>
      </c>
      <c r="AD636" s="1">
        <v>6.7149999999999297</v>
      </c>
      <c r="AE636" s="1" t="s">
        <v>125</v>
      </c>
      <c r="AG636" s="20">
        <v>86.35</v>
      </c>
      <c r="AH636" s="1">
        <v>67.149999999999906</v>
      </c>
      <c r="AI636" s="1" t="s">
        <v>125</v>
      </c>
      <c r="AK636" s="20">
        <v>96.35</v>
      </c>
      <c r="AL636" s="1">
        <v>671.50000000000398</v>
      </c>
      <c r="AM636" s="1" t="s">
        <v>125</v>
      </c>
      <c r="AO636" s="4">
        <v>106.35</v>
      </c>
      <c r="AP636" s="1">
        <v>635365</v>
      </c>
      <c r="AQ636" s="1" t="s">
        <v>125</v>
      </c>
      <c r="AS636" s="4">
        <v>116.35</v>
      </c>
      <c r="AT636" s="1">
        <v>635365000</v>
      </c>
      <c r="AU636" s="1" t="s">
        <v>125</v>
      </c>
      <c r="AW636" s="4">
        <v>126.35</v>
      </c>
      <c r="AX636" s="1">
        <v>635365000000</v>
      </c>
      <c r="AY636" s="1" t="s">
        <v>125</v>
      </c>
      <c r="BA636" s="4">
        <v>136.35</v>
      </c>
      <c r="BB636" s="1">
        <v>635365000000000</v>
      </c>
      <c r="BC636" s="1" t="s">
        <v>125</v>
      </c>
      <c r="BE636" s="4">
        <v>146.35</v>
      </c>
      <c r="BF636" s="1">
        <v>6.35365E+17</v>
      </c>
      <c r="BG636" s="1" t="s">
        <v>125</v>
      </c>
    </row>
    <row r="637" spans="1:59" x14ac:dyDescent="0.55000000000000004">
      <c r="A637" s="20">
        <v>6.36</v>
      </c>
      <c r="B637" s="1">
        <v>636</v>
      </c>
      <c r="C637" s="1" t="s">
        <v>131</v>
      </c>
      <c r="E637" s="4">
        <v>16.36</v>
      </c>
      <c r="F637" s="21">
        <v>38.523999999999702</v>
      </c>
      <c r="G637" s="1" t="s">
        <v>129</v>
      </c>
      <c r="I637" s="20">
        <v>26.36</v>
      </c>
      <c r="J637" s="1">
        <v>38.523999999999702</v>
      </c>
      <c r="K637" s="1" t="s">
        <v>134</v>
      </c>
      <c r="M637" s="20">
        <v>36.36</v>
      </c>
      <c r="N637" s="1">
        <v>15.627999999999901</v>
      </c>
      <c r="O637" s="1" t="s">
        <v>135</v>
      </c>
      <c r="Q637" s="20">
        <v>46.36</v>
      </c>
      <c r="R637" s="1">
        <v>4.8159999999999998</v>
      </c>
      <c r="S637" s="1" t="s">
        <v>137</v>
      </c>
      <c r="U637" s="20">
        <v>56.36</v>
      </c>
      <c r="V637" s="1">
        <v>21.627999999999801</v>
      </c>
      <c r="W637" s="1" t="s">
        <v>137</v>
      </c>
      <c r="Y637" s="20">
        <v>66.36</v>
      </c>
      <c r="Z637" s="1">
        <v>243.060000000001</v>
      </c>
      <c r="AA637" s="1" t="s">
        <v>137</v>
      </c>
      <c r="AC637" s="20">
        <v>76.36</v>
      </c>
      <c r="AD637" s="1">
        <v>6.72399999999993</v>
      </c>
      <c r="AE637" s="1" t="s">
        <v>125</v>
      </c>
      <c r="AG637" s="20">
        <v>86.36</v>
      </c>
      <c r="AH637" s="1">
        <v>67.239999999999895</v>
      </c>
      <c r="AI637" s="1" t="s">
        <v>125</v>
      </c>
      <c r="AK637" s="20">
        <v>96.36</v>
      </c>
      <c r="AL637" s="1">
        <v>672.40000000000396</v>
      </c>
      <c r="AM637" s="1" t="s">
        <v>125</v>
      </c>
      <c r="AO637" s="4">
        <v>106.36</v>
      </c>
      <c r="AP637" s="1">
        <v>636364</v>
      </c>
      <c r="AQ637" s="1" t="s">
        <v>125</v>
      </c>
      <c r="AS637" s="4">
        <v>116.36</v>
      </c>
      <c r="AT637" s="1">
        <v>636364000</v>
      </c>
      <c r="AU637" s="1" t="s">
        <v>125</v>
      </c>
      <c r="AW637" s="4">
        <v>126.36</v>
      </c>
      <c r="AX637" s="1">
        <v>636364000000</v>
      </c>
      <c r="AY637" s="1" t="s">
        <v>125</v>
      </c>
      <c r="BA637" s="4">
        <v>136.36000000000001</v>
      </c>
      <c r="BB637" s="1">
        <v>636364000000000</v>
      </c>
      <c r="BC637" s="1" t="s">
        <v>125</v>
      </c>
      <c r="BE637" s="4">
        <v>146.36000000000001</v>
      </c>
      <c r="BF637" s="1">
        <v>6.36364E+17</v>
      </c>
      <c r="BG637" s="1" t="s">
        <v>125</v>
      </c>
    </row>
    <row r="638" spans="1:59" x14ac:dyDescent="0.55000000000000004">
      <c r="A638" s="20">
        <v>6.37</v>
      </c>
      <c r="B638" s="1">
        <v>637</v>
      </c>
      <c r="C638" s="1" t="s">
        <v>131</v>
      </c>
      <c r="E638" s="4">
        <v>16.37</v>
      </c>
      <c r="F638" s="21">
        <v>38.5829999999997</v>
      </c>
      <c r="G638" s="1" t="s">
        <v>129</v>
      </c>
      <c r="I638" s="20">
        <v>26.37</v>
      </c>
      <c r="J638" s="1">
        <v>38.5829999999997</v>
      </c>
      <c r="K638" s="1" t="s">
        <v>134</v>
      </c>
      <c r="M638" s="20">
        <v>36.369999999999997</v>
      </c>
      <c r="N638" s="1">
        <v>15.6509999999999</v>
      </c>
      <c r="O638" s="1" t="s">
        <v>135</v>
      </c>
      <c r="Q638" s="20">
        <v>46.37</v>
      </c>
      <c r="R638" s="1">
        <v>4.8220000000000001</v>
      </c>
      <c r="S638" s="1" t="s">
        <v>137</v>
      </c>
      <c r="U638" s="20">
        <v>56.37</v>
      </c>
      <c r="V638" s="1">
        <v>21.650999999999801</v>
      </c>
      <c r="W638" s="1" t="s">
        <v>137</v>
      </c>
      <c r="Y638" s="20">
        <v>66.37</v>
      </c>
      <c r="Z638" s="1">
        <v>243.395000000001</v>
      </c>
      <c r="AA638" s="1" t="s">
        <v>137</v>
      </c>
      <c r="AC638" s="20">
        <v>76.37</v>
      </c>
      <c r="AD638" s="1">
        <v>6.7329999999999304</v>
      </c>
      <c r="AE638" s="1" t="s">
        <v>125</v>
      </c>
      <c r="AG638" s="20">
        <v>86.37</v>
      </c>
      <c r="AH638" s="1">
        <v>67.329999999999899</v>
      </c>
      <c r="AI638" s="1" t="s">
        <v>125</v>
      </c>
      <c r="AK638" s="20">
        <v>96.37</v>
      </c>
      <c r="AL638" s="1">
        <v>673.30000000000405</v>
      </c>
      <c r="AM638" s="1" t="s">
        <v>125</v>
      </c>
      <c r="AO638" s="4">
        <v>106.37</v>
      </c>
      <c r="AP638" s="1">
        <v>637363</v>
      </c>
      <c r="AQ638" s="1" t="s">
        <v>125</v>
      </c>
      <c r="AS638" s="4">
        <v>116.37</v>
      </c>
      <c r="AT638" s="1">
        <v>637363000</v>
      </c>
      <c r="AU638" s="1" t="s">
        <v>125</v>
      </c>
      <c r="AW638" s="4">
        <v>126.37</v>
      </c>
      <c r="AX638" s="1">
        <v>637363000000</v>
      </c>
      <c r="AY638" s="1" t="s">
        <v>125</v>
      </c>
      <c r="BA638" s="4">
        <v>136.37</v>
      </c>
      <c r="BB638" s="1">
        <v>637363000000000</v>
      </c>
      <c r="BC638" s="1" t="s">
        <v>125</v>
      </c>
      <c r="BE638" s="4">
        <v>146.37</v>
      </c>
      <c r="BF638" s="1">
        <v>6.37363E+17</v>
      </c>
      <c r="BG638" s="1" t="s">
        <v>125</v>
      </c>
    </row>
    <row r="639" spans="1:59" x14ac:dyDescent="0.55000000000000004">
      <c r="A639" s="20">
        <v>6.38</v>
      </c>
      <c r="B639" s="1">
        <v>638</v>
      </c>
      <c r="C639" s="1" t="s">
        <v>131</v>
      </c>
      <c r="E639" s="4">
        <v>16.38</v>
      </c>
      <c r="F639" s="21">
        <v>38.641999999999697</v>
      </c>
      <c r="G639" s="1" t="s">
        <v>129</v>
      </c>
      <c r="I639" s="20">
        <v>26.38</v>
      </c>
      <c r="J639" s="1">
        <v>38.641999999999697</v>
      </c>
      <c r="K639" s="1" t="s">
        <v>134</v>
      </c>
      <c r="M639" s="20">
        <v>36.380000000000003</v>
      </c>
      <c r="N639" s="1">
        <v>15.6739999999999</v>
      </c>
      <c r="O639" s="1" t="s">
        <v>135</v>
      </c>
      <c r="Q639" s="20">
        <v>46.38</v>
      </c>
      <c r="R639" s="1">
        <v>4.8280000000000003</v>
      </c>
      <c r="S639" s="1" t="s">
        <v>137</v>
      </c>
      <c r="U639" s="20">
        <v>56.38</v>
      </c>
      <c r="V639" s="1">
        <v>21.673999999999801</v>
      </c>
      <c r="W639" s="1" t="s">
        <v>137</v>
      </c>
      <c r="Y639" s="20">
        <v>66.38</v>
      </c>
      <c r="Z639" s="1">
        <v>243.73000000000101</v>
      </c>
      <c r="AA639" s="1" t="s">
        <v>137</v>
      </c>
      <c r="AC639" s="20">
        <v>76.38</v>
      </c>
      <c r="AD639" s="1">
        <v>6.7419999999999298</v>
      </c>
      <c r="AE639" s="1" t="s">
        <v>125</v>
      </c>
      <c r="AG639" s="20">
        <v>86.38</v>
      </c>
      <c r="AH639" s="1">
        <v>67.419999999999902</v>
      </c>
      <c r="AI639" s="1" t="s">
        <v>125</v>
      </c>
      <c r="AK639" s="20">
        <v>96.38</v>
      </c>
      <c r="AL639" s="1">
        <v>674.20000000000402</v>
      </c>
      <c r="AM639" s="1" t="s">
        <v>125</v>
      </c>
      <c r="AO639" s="4">
        <v>106.38</v>
      </c>
      <c r="AP639" s="1">
        <v>638362</v>
      </c>
      <c r="AQ639" s="1" t="s">
        <v>125</v>
      </c>
      <c r="AS639" s="4">
        <v>116.38</v>
      </c>
      <c r="AT639" s="1">
        <v>638362000</v>
      </c>
      <c r="AU639" s="1" t="s">
        <v>125</v>
      </c>
      <c r="AW639" s="4">
        <v>126.38</v>
      </c>
      <c r="AX639" s="1">
        <v>638362000000</v>
      </c>
      <c r="AY639" s="1" t="s">
        <v>125</v>
      </c>
      <c r="BA639" s="4">
        <v>136.38</v>
      </c>
      <c r="BB639" s="1">
        <v>638362000000000</v>
      </c>
      <c r="BC639" s="1" t="s">
        <v>125</v>
      </c>
      <c r="BE639" s="4">
        <v>146.38</v>
      </c>
      <c r="BF639" s="1">
        <v>6.38362E+17</v>
      </c>
      <c r="BG639" s="1" t="s">
        <v>125</v>
      </c>
    </row>
    <row r="640" spans="1:59" x14ac:dyDescent="0.55000000000000004">
      <c r="A640" s="20">
        <v>6.39</v>
      </c>
      <c r="B640" s="1">
        <v>639</v>
      </c>
      <c r="C640" s="1" t="s">
        <v>131</v>
      </c>
      <c r="E640" s="4">
        <v>16.39</v>
      </c>
      <c r="F640" s="21">
        <v>38.700999999999702</v>
      </c>
      <c r="G640" s="1" t="s">
        <v>129</v>
      </c>
      <c r="I640" s="20">
        <v>26.39</v>
      </c>
      <c r="J640" s="1">
        <v>38.700999999999702</v>
      </c>
      <c r="K640" s="1" t="s">
        <v>134</v>
      </c>
      <c r="M640" s="20">
        <v>36.39</v>
      </c>
      <c r="N640" s="1">
        <v>15.6969999999999</v>
      </c>
      <c r="O640" s="1" t="s">
        <v>135</v>
      </c>
      <c r="Q640" s="20">
        <v>46.39</v>
      </c>
      <c r="R640" s="1">
        <v>4.8339999999999996</v>
      </c>
      <c r="S640" s="1" t="s">
        <v>137</v>
      </c>
      <c r="U640" s="20">
        <v>56.39</v>
      </c>
      <c r="V640" s="1">
        <v>21.6969999999998</v>
      </c>
      <c r="W640" s="1" t="s">
        <v>137</v>
      </c>
      <c r="Y640" s="20">
        <v>66.39</v>
      </c>
      <c r="Z640" s="1">
        <v>244.06500000000099</v>
      </c>
      <c r="AA640" s="1" t="s">
        <v>137</v>
      </c>
      <c r="AC640" s="20">
        <v>76.39</v>
      </c>
      <c r="AD640" s="1">
        <v>6.7509999999999302</v>
      </c>
      <c r="AE640" s="1" t="s">
        <v>125</v>
      </c>
      <c r="AG640" s="20">
        <v>86.39</v>
      </c>
      <c r="AH640" s="1">
        <v>67.509999999999906</v>
      </c>
      <c r="AI640" s="1" t="s">
        <v>125</v>
      </c>
      <c r="AK640" s="20">
        <v>96.39</v>
      </c>
      <c r="AL640" s="1">
        <v>675.100000000004</v>
      </c>
      <c r="AM640" s="1" t="s">
        <v>125</v>
      </c>
      <c r="AO640" s="4">
        <v>106.39</v>
      </c>
      <c r="AP640" s="1">
        <v>639361</v>
      </c>
      <c r="AQ640" s="1" t="s">
        <v>125</v>
      </c>
      <c r="AS640" s="4">
        <v>116.39</v>
      </c>
      <c r="AT640" s="1">
        <v>639361000</v>
      </c>
      <c r="AU640" s="1" t="s">
        <v>125</v>
      </c>
      <c r="AW640" s="4">
        <v>126.39</v>
      </c>
      <c r="AX640" s="1">
        <v>639361000000</v>
      </c>
      <c r="AY640" s="1" t="s">
        <v>125</v>
      </c>
      <c r="BA640" s="4">
        <v>136.38999999999999</v>
      </c>
      <c r="BB640" s="1">
        <v>639361000000000</v>
      </c>
      <c r="BC640" s="1" t="s">
        <v>125</v>
      </c>
      <c r="BE640" s="4">
        <v>146.38999999999999</v>
      </c>
      <c r="BF640" s="1">
        <v>6.39361E+17</v>
      </c>
      <c r="BG640" s="1" t="s">
        <v>125</v>
      </c>
    </row>
    <row r="641" spans="1:59" x14ac:dyDescent="0.55000000000000004">
      <c r="A641" s="20">
        <v>6.4</v>
      </c>
      <c r="B641" s="1">
        <v>640</v>
      </c>
      <c r="C641" s="1" t="s">
        <v>131</v>
      </c>
      <c r="E641" s="4">
        <v>16.399999999999999</v>
      </c>
      <c r="F641" s="21">
        <v>38.7599999999997</v>
      </c>
      <c r="G641" s="1" t="s">
        <v>129</v>
      </c>
      <c r="I641" s="20">
        <v>26.4</v>
      </c>
      <c r="J641" s="1">
        <v>38.7599999999997</v>
      </c>
      <c r="K641" s="1" t="s">
        <v>134</v>
      </c>
      <c r="M641" s="20">
        <v>36.4</v>
      </c>
      <c r="N641" s="1">
        <v>15.719999999999899</v>
      </c>
      <c r="O641" s="1" t="s">
        <v>135</v>
      </c>
      <c r="Q641" s="20">
        <v>46.4</v>
      </c>
      <c r="R641" s="1">
        <v>4.84</v>
      </c>
      <c r="S641" s="1" t="s">
        <v>137</v>
      </c>
      <c r="U641" s="20">
        <v>56.4</v>
      </c>
      <c r="V641" s="1">
        <v>21.7199999999998</v>
      </c>
      <c r="W641" s="1" t="s">
        <v>137</v>
      </c>
      <c r="Y641" s="20">
        <v>66.400000000000006</v>
      </c>
      <c r="Z641" s="1">
        <v>244.400000000001</v>
      </c>
      <c r="AA641" s="1" t="s">
        <v>137</v>
      </c>
      <c r="AC641" s="20">
        <v>76.400000000000006</v>
      </c>
      <c r="AD641" s="1">
        <v>6.7599999999999296</v>
      </c>
      <c r="AE641" s="1" t="s">
        <v>125</v>
      </c>
      <c r="AG641" s="20">
        <v>86.4</v>
      </c>
      <c r="AH641" s="1">
        <v>67.599999999999895</v>
      </c>
      <c r="AI641" s="1" t="s">
        <v>125</v>
      </c>
      <c r="AK641" s="20">
        <v>96.4</v>
      </c>
      <c r="AL641" s="1">
        <v>676.00000000000398</v>
      </c>
      <c r="AM641" s="1" t="s">
        <v>125</v>
      </c>
      <c r="AO641" s="4">
        <v>106.4</v>
      </c>
      <c r="AP641" s="1">
        <v>640360</v>
      </c>
      <c r="AQ641" s="1" t="s">
        <v>125</v>
      </c>
      <c r="AS641" s="4">
        <v>116.4</v>
      </c>
      <c r="AT641" s="1">
        <v>640360000</v>
      </c>
      <c r="AU641" s="1" t="s">
        <v>125</v>
      </c>
      <c r="AW641" s="4">
        <v>126.4</v>
      </c>
      <c r="AX641" s="1">
        <v>640360000000</v>
      </c>
      <c r="AY641" s="1" t="s">
        <v>125</v>
      </c>
      <c r="BA641" s="4">
        <v>136.4</v>
      </c>
      <c r="BB641" s="1">
        <v>640360000000000</v>
      </c>
      <c r="BC641" s="1" t="s">
        <v>125</v>
      </c>
      <c r="BE641" s="4">
        <v>146.4</v>
      </c>
      <c r="BF641" s="1">
        <v>6.4036E+17</v>
      </c>
      <c r="BG641" s="1" t="s">
        <v>125</v>
      </c>
    </row>
    <row r="642" spans="1:59" x14ac:dyDescent="0.55000000000000004">
      <c r="A642" s="20">
        <v>6.41</v>
      </c>
      <c r="B642" s="1">
        <v>641</v>
      </c>
      <c r="C642" s="1" t="s">
        <v>131</v>
      </c>
      <c r="E642" s="4">
        <v>16.41</v>
      </c>
      <c r="F642" s="21">
        <v>38.818999999999697</v>
      </c>
      <c r="G642" s="1" t="s">
        <v>129</v>
      </c>
      <c r="I642" s="20">
        <v>26.41</v>
      </c>
      <c r="J642" s="1">
        <v>38.818999999999697</v>
      </c>
      <c r="K642" s="1" t="s">
        <v>134</v>
      </c>
      <c r="M642" s="20">
        <v>36.409999999999997</v>
      </c>
      <c r="N642" s="1">
        <v>15.742999999999901</v>
      </c>
      <c r="O642" s="1" t="s">
        <v>135</v>
      </c>
      <c r="Q642" s="20">
        <v>46.41</v>
      </c>
      <c r="R642" s="1">
        <v>4.8460000000000001</v>
      </c>
      <c r="S642" s="1" t="s">
        <v>137</v>
      </c>
      <c r="U642" s="20">
        <v>56.41</v>
      </c>
      <c r="V642" s="1">
        <v>21.7429999999998</v>
      </c>
      <c r="W642" s="1" t="s">
        <v>137</v>
      </c>
      <c r="Y642" s="20">
        <v>66.41</v>
      </c>
      <c r="Z642" s="1">
        <v>244.73500000000101</v>
      </c>
      <c r="AA642" s="1" t="s">
        <v>137</v>
      </c>
      <c r="AC642" s="20">
        <v>76.41</v>
      </c>
      <c r="AD642" s="1">
        <v>6.76899999999993</v>
      </c>
      <c r="AE642" s="1" t="s">
        <v>125</v>
      </c>
      <c r="AG642" s="20">
        <v>86.41</v>
      </c>
      <c r="AH642" s="1">
        <v>67.689999999999898</v>
      </c>
      <c r="AI642" s="1" t="s">
        <v>125</v>
      </c>
      <c r="AK642" s="20">
        <v>96.41</v>
      </c>
      <c r="AL642" s="1">
        <v>676.90000000000396</v>
      </c>
      <c r="AM642" s="1" t="s">
        <v>125</v>
      </c>
      <c r="AO642" s="4">
        <v>106.41</v>
      </c>
      <c r="AP642" s="1">
        <v>641359</v>
      </c>
      <c r="AQ642" s="1" t="s">
        <v>125</v>
      </c>
      <c r="AS642" s="4">
        <v>116.41</v>
      </c>
      <c r="AT642" s="1">
        <v>641359000</v>
      </c>
      <c r="AU642" s="1" t="s">
        <v>125</v>
      </c>
      <c r="AW642" s="4">
        <v>126.41</v>
      </c>
      <c r="AX642" s="1">
        <v>641359000000</v>
      </c>
      <c r="AY642" s="1" t="s">
        <v>125</v>
      </c>
      <c r="BA642" s="4">
        <v>136.41</v>
      </c>
      <c r="BB642" s="1">
        <v>641359000000000</v>
      </c>
      <c r="BC642" s="1" t="s">
        <v>125</v>
      </c>
      <c r="BE642" s="4">
        <v>146.41</v>
      </c>
      <c r="BF642" s="1">
        <v>6.41359E+17</v>
      </c>
      <c r="BG642" s="1" t="s">
        <v>125</v>
      </c>
    </row>
    <row r="643" spans="1:59" x14ac:dyDescent="0.55000000000000004">
      <c r="A643" s="20">
        <v>6.42</v>
      </c>
      <c r="B643" s="1">
        <v>642</v>
      </c>
      <c r="C643" s="1" t="s">
        <v>131</v>
      </c>
      <c r="E643" s="4">
        <v>16.420000000000002</v>
      </c>
      <c r="F643" s="21">
        <v>38.877999999999702</v>
      </c>
      <c r="G643" s="1" t="s">
        <v>129</v>
      </c>
      <c r="I643" s="20">
        <v>26.42</v>
      </c>
      <c r="J643" s="1">
        <v>38.877999999999702</v>
      </c>
      <c r="K643" s="1" t="s">
        <v>134</v>
      </c>
      <c r="M643" s="20">
        <v>36.42</v>
      </c>
      <c r="N643" s="1">
        <v>15.765999999999901</v>
      </c>
      <c r="O643" s="1" t="s">
        <v>135</v>
      </c>
      <c r="Q643" s="20">
        <v>46.42</v>
      </c>
      <c r="R643" s="1">
        <v>4.8520000000000003</v>
      </c>
      <c r="S643" s="1" t="s">
        <v>137</v>
      </c>
      <c r="U643" s="20">
        <v>56.42</v>
      </c>
      <c r="V643" s="1">
        <v>21.765999999999799</v>
      </c>
      <c r="W643" s="1" t="s">
        <v>137</v>
      </c>
      <c r="Y643" s="20">
        <v>66.42</v>
      </c>
      <c r="Z643" s="1">
        <v>245.07000000000099</v>
      </c>
      <c r="AA643" s="1" t="s">
        <v>137</v>
      </c>
      <c r="AC643" s="20">
        <v>76.42</v>
      </c>
      <c r="AD643" s="1">
        <v>6.7779999999999303</v>
      </c>
      <c r="AE643" s="1" t="s">
        <v>125</v>
      </c>
      <c r="AG643" s="20">
        <v>86.42</v>
      </c>
      <c r="AH643" s="1">
        <v>67.779999999999902</v>
      </c>
      <c r="AI643" s="1" t="s">
        <v>125</v>
      </c>
      <c r="AK643" s="20">
        <v>96.42</v>
      </c>
      <c r="AL643" s="1">
        <v>677.80000000000405</v>
      </c>
      <c r="AM643" s="1" t="s">
        <v>125</v>
      </c>
      <c r="AO643" s="4">
        <v>106.42</v>
      </c>
      <c r="AP643" s="1">
        <v>642358</v>
      </c>
      <c r="AQ643" s="1" t="s">
        <v>125</v>
      </c>
      <c r="AS643" s="4">
        <v>116.42</v>
      </c>
      <c r="AT643" s="1">
        <v>642358000</v>
      </c>
      <c r="AU643" s="1" t="s">
        <v>125</v>
      </c>
      <c r="AW643" s="4">
        <v>126.42</v>
      </c>
      <c r="AX643" s="1">
        <v>642358000000</v>
      </c>
      <c r="AY643" s="1" t="s">
        <v>125</v>
      </c>
      <c r="BA643" s="4">
        <v>136.41999999999999</v>
      </c>
      <c r="BB643" s="1">
        <v>642358000000000</v>
      </c>
      <c r="BC643" s="1" t="s">
        <v>125</v>
      </c>
      <c r="BE643" s="4">
        <v>146.41999999999999</v>
      </c>
      <c r="BF643" s="1">
        <v>6.42358E+17</v>
      </c>
      <c r="BG643" s="1" t="s">
        <v>125</v>
      </c>
    </row>
    <row r="644" spans="1:59" x14ac:dyDescent="0.55000000000000004">
      <c r="A644" s="20">
        <v>6.43</v>
      </c>
      <c r="B644" s="1">
        <v>643</v>
      </c>
      <c r="C644" s="1" t="s">
        <v>131</v>
      </c>
      <c r="E644" s="4">
        <v>16.43</v>
      </c>
      <c r="F644" s="21">
        <v>38.936999999999699</v>
      </c>
      <c r="G644" s="1" t="s">
        <v>129</v>
      </c>
      <c r="I644" s="20">
        <v>26.43</v>
      </c>
      <c r="J644" s="1">
        <v>38.936999999999699</v>
      </c>
      <c r="K644" s="1" t="s">
        <v>134</v>
      </c>
      <c r="M644" s="20">
        <v>36.43</v>
      </c>
      <c r="N644" s="1">
        <v>15.7889999999999</v>
      </c>
      <c r="O644" s="1" t="s">
        <v>135</v>
      </c>
      <c r="Q644" s="20">
        <v>46.43</v>
      </c>
      <c r="R644" s="1">
        <v>4.8579999999999997</v>
      </c>
      <c r="S644" s="1" t="s">
        <v>137</v>
      </c>
      <c r="U644" s="20">
        <v>56.43</v>
      </c>
      <c r="V644" s="1">
        <v>21.788999999999799</v>
      </c>
      <c r="W644" s="1" t="s">
        <v>137</v>
      </c>
      <c r="Y644" s="20">
        <v>66.430000000000007</v>
      </c>
      <c r="Z644" s="1">
        <v>245.405000000001</v>
      </c>
      <c r="AA644" s="1" t="s">
        <v>137</v>
      </c>
      <c r="AC644" s="20">
        <v>76.430000000000007</v>
      </c>
      <c r="AD644" s="1">
        <v>6.7869999999999298</v>
      </c>
      <c r="AE644" s="1" t="s">
        <v>125</v>
      </c>
      <c r="AG644" s="20">
        <v>86.43</v>
      </c>
      <c r="AH644" s="1">
        <v>67.869999999999905</v>
      </c>
      <c r="AI644" s="1" t="s">
        <v>125</v>
      </c>
      <c r="AK644" s="20">
        <v>96.43</v>
      </c>
      <c r="AL644" s="1">
        <v>678.70000000000402</v>
      </c>
      <c r="AM644" s="1" t="s">
        <v>125</v>
      </c>
      <c r="AO644" s="4">
        <v>106.43</v>
      </c>
      <c r="AP644" s="1">
        <v>643357</v>
      </c>
      <c r="AQ644" s="1" t="s">
        <v>125</v>
      </c>
      <c r="AS644" s="4">
        <v>116.43</v>
      </c>
      <c r="AT644" s="1">
        <v>643357000</v>
      </c>
      <c r="AU644" s="1" t="s">
        <v>125</v>
      </c>
      <c r="AW644" s="4">
        <v>126.43</v>
      </c>
      <c r="AX644" s="1">
        <v>643357000000</v>
      </c>
      <c r="AY644" s="1" t="s">
        <v>125</v>
      </c>
      <c r="BA644" s="4">
        <v>136.43</v>
      </c>
      <c r="BB644" s="1">
        <v>643357000000000</v>
      </c>
      <c r="BC644" s="1" t="s">
        <v>125</v>
      </c>
      <c r="BE644" s="4">
        <v>146.43</v>
      </c>
      <c r="BF644" s="1">
        <v>6.43357E+17</v>
      </c>
      <c r="BG644" s="1" t="s">
        <v>125</v>
      </c>
    </row>
    <row r="645" spans="1:59" x14ac:dyDescent="0.55000000000000004">
      <c r="A645" s="20">
        <v>6.44</v>
      </c>
      <c r="B645" s="1">
        <v>644</v>
      </c>
      <c r="C645" s="1" t="s">
        <v>131</v>
      </c>
      <c r="E645" s="4">
        <v>16.440000000000001</v>
      </c>
      <c r="F645" s="21">
        <v>38.995999999999697</v>
      </c>
      <c r="G645" s="1" t="s">
        <v>129</v>
      </c>
      <c r="I645" s="20">
        <v>26.44</v>
      </c>
      <c r="J645" s="1">
        <v>38.995999999999697</v>
      </c>
      <c r="K645" s="1" t="s">
        <v>134</v>
      </c>
      <c r="M645" s="20">
        <v>36.44</v>
      </c>
      <c r="N645" s="1">
        <v>15.8119999999999</v>
      </c>
      <c r="O645" s="1" t="s">
        <v>135</v>
      </c>
      <c r="Q645" s="20">
        <v>46.44</v>
      </c>
      <c r="R645" s="1">
        <v>4.8639999999999999</v>
      </c>
      <c r="S645" s="1" t="s">
        <v>137</v>
      </c>
      <c r="U645" s="20">
        <v>56.44</v>
      </c>
      <c r="V645" s="1">
        <v>21.811999999999799</v>
      </c>
      <c r="W645" s="1" t="s">
        <v>137</v>
      </c>
      <c r="Y645" s="20">
        <v>66.44</v>
      </c>
      <c r="Z645" s="1">
        <v>245.740000000001</v>
      </c>
      <c r="AA645" s="1" t="s">
        <v>137</v>
      </c>
      <c r="AC645" s="20">
        <v>76.44</v>
      </c>
      <c r="AD645" s="1">
        <v>6.7959999999999301</v>
      </c>
      <c r="AE645" s="1" t="s">
        <v>125</v>
      </c>
      <c r="AG645" s="20">
        <v>86.44</v>
      </c>
      <c r="AH645" s="1">
        <v>67.959999999999894</v>
      </c>
      <c r="AI645" s="1" t="s">
        <v>125</v>
      </c>
      <c r="AK645" s="20">
        <v>96.44</v>
      </c>
      <c r="AL645" s="1">
        <v>679.600000000004</v>
      </c>
      <c r="AM645" s="1" t="s">
        <v>125</v>
      </c>
      <c r="AO645" s="4">
        <v>106.44</v>
      </c>
      <c r="AP645" s="1">
        <v>644356</v>
      </c>
      <c r="AQ645" s="1" t="s">
        <v>125</v>
      </c>
      <c r="AS645" s="4">
        <v>116.44</v>
      </c>
      <c r="AT645" s="1">
        <v>644356000</v>
      </c>
      <c r="AU645" s="1" t="s">
        <v>125</v>
      </c>
      <c r="AW645" s="4">
        <v>126.44</v>
      </c>
      <c r="AX645" s="1">
        <v>644356000000</v>
      </c>
      <c r="AY645" s="1" t="s">
        <v>125</v>
      </c>
      <c r="BA645" s="4">
        <v>136.44</v>
      </c>
      <c r="BB645" s="1">
        <v>644356000000000</v>
      </c>
      <c r="BC645" s="1" t="s">
        <v>125</v>
      </c>
      <c r="BE645" s="4">
        <v>146.44</v>
      </c>
      <c r="BF645" s="1">
        <v>6.44356E+17</v>
      </c>
      <c r="BG645" s="1" t="s">
        <v>125</v>
      </c>
    </row>
    <row r="646" spans="1:59" x14ac:dyDescent="0.55000000000000004">
      <c r="A646" s="20">
        <v>6.45</v>
      </c>
      <c r="B646" s="1">
        <v>645</v>
      </c>
      <c r="C646" s="1" t="s">
        <v>131</v>
      </c>
      <c r="E646" s="4">
        <v>16.45</v>
      </c>
      <c r="F646" s="21">
        <v>39.054999999999701</v>
      </c>
      <c r="G646" s="1" t="s">
        <v>129</v>
      </c>
      <c r="I646" s="20">
        <v>26.45</v>
      </c>
      <c r="J646" s="1">
        <v>39.054999999999701</v>
      </c>
      <c r="K646" s="1" t="s">
        <v>134</v>
      </c>
      <c r="M646" s="20">
        <v>36.450000000000003</v>
      </c>
      <c r="N646" s="1">
        <v>15.8349999999999</v>
      </c>
      <c r="O646" s="1" t="s">
        <v>135</v>
      </c>
      <c r="Q646" s="20">
        <v>46.45</v>
      </c>
      <c r="R646" s="1">
        <v>4.87</v>
      </c>
      <c r="S646" s="1" t="s">
        <v>137</v>
      </c>
      <c r="U646" s="20">
        <v>56.45</v>
      </c>
      <c r="V646" s="1">
        <v>21.834999999999798</v>
      </c>
      <c r="W646" s="1" t="s">
        <v>137</v>
      </c>
      <c r="Y646" s="20">
        <v>66.45</v>
      </c>
      <c r="Z646" s="1">
        <v>246.07500000000101</v>
      </c>
      <c r="AA646" s="1" t="s">
        <v>137</v>
      </c>
      <c r="AC646" s="20">
        <v>76.45</v>
      </c>
      <c r="AD646" s="1">
        <v>6.8049999999999304</v>
      </c>
      <c r="AE646" s="1" t="s">
        <v>125</v>
      </c>
      <c r="AG646" s="20">
        <v>86.45</v>
      </c>
      <c r="AH646" s="1">
        <v>68.049999999999898</v>
      </c>
      <c r="AI646" s="1" t="s">
        <v>125</v>
      </c>
      <c r="AK646" s="20">
        <v>96.45</v>
      </c>
      <c r="AL646" s="1">
        <v>680.50000000000398</v>
      </c>
      <c r="AM646" s="1" t="s">
        <v>125</v>
      </c>
      <c r="AO646" s="4">
        <v>106.45</v>
      </c>
      <c r="AP646" s="1">
        <v>645355</v>
      </c>
      <c r="AQ646" s="1" t="s">
        <v>125</v>
      </c>
      <c r="AS646" s="4">
        <v>116.45</v>
      </c>
      <c r="AT646" s="1">
        <v>645355000</v>
      </c>
      <c r="AU646" s="1" t="s">
        <v>125</v>
      </c>
      <c r="AW646" s="4">
        <v>126.45</v>
      </c>
      <c r="AX646" s="1">
        <v>645355000000</v>
      </c>
      <c r="AY646" s="1" t="s">
        <v>125</v>
      </c>
      <c r="BA646" s="4">
        <v>136.44999999999999</v>
      </c>
      <c r="BB646" s="1">
        <v>645355000000000</v>
      </c>
      <c r="BC646" s="1" t="s">
        <v>125</v>
      </c>
      <c r="BE646" s="4">
        <v>146.44999999999999</v>
      </c>
      <c r="BF646" s="1">
        <v>6.45355E+17</v>
      </c>
      <c r="BG646" s="1" t="s">
        <v>125</v>
      </c>
    </row>
    <row r="647" spans="1:59" x14ac:dyDescent="0.55000000000000004">
      <c r="A647" s="20">
        <v>6.46</v>
      </c>
      <c r="B647" s="1">
        <v>646</v>
      </c>
      <c r="C647" s="1" t="s">
        <v>131</v>
      </c>
      <c r="E647" s="4">
        <v>16.46</v>
      </c>
      <c r="F647" s="21">
        <v>39.113999999999699</v>
      </c>
      <c r="G647" s="1" t="s">
        <v>129</v>
      </c>
      <c r="I647" s="20">
        <v>26.46</v>
      </c>
      <c r="J647" s="1">
        <v>39.113999999999699</v>
      </c>
      <c r="K647" s="1" t="s">
        <v>134</v>
      </c>
      <c r="M647" s="20">
        <v>36.46</v>
      </c>
      <c r="N647" s="1">
        <v>15.857999999999899</v>
      </c>
      <c r="O647" s="1" t="s">
        <v>135</v>
      </c>
      <c r="Q647" s="20">
        <v>46.46</v>
      </c>
      <c r="R647" s="1">
        <v>4.8760000000000003</v>
      </c>
      <c r="S647" s="1" t="s">
        <v>137</v>
      </c>
      <c r="U647" s="20">
        <v>56.46</v>
      </c>
      <c r="V647" s="1">
        <v>21.857999999999802</v>
      </c>
      <c r="W647" s="1" t="s">
        <v>137</v>
      </c>
      <c r="Y647" s="20">
        <v>66.459999999999994</v>
      </c>
      <c r="Z647" s="1">
        <v>246.41000000000099</v>
      </c>
      <c r="AA647" s="1" t="s">
        <v>137</v>
      </c>
      <c r="AC647" s="20">
        <v>76.459999999999994</v>
      </c>
      <c r="AD647" s="1">
        <v>6.8139999999999299</v>
      </c>
      <c r="AE647" s="1" t="s">
        <v>125</v>
      </c>
      <c r="AG647" s="20">
        <v>86.46</v>
      </c>
      <c r="AH647" s="1">
        <v>68.139999999999901</v>
      </c>
      <c r="AI647" s="1" t="s">
        <v>125</v>
      </c>
      <c r="AK647" s="20">
        <v>96.46</v>
      </c>
      <c r="AL647" s="1">
        <v>681.40000000000396</v>
      </c>
      <c r="AM647" s="1" t="s">
        <v>125</v>
      </c>
      <c r="AO647" s="4">
        <v>106.46</v>
      </c>
      <c r="AP647" s="1">
        <v>646354</v>
      </c>
      <c r="AQ647" s="1" t="s">
        <v>125</v>
      </c>
      <c r="AS647" s="4">
        <v>116.46</v>
      </c>
      <c r="AT647" s="1">
        <v>646354000</v>
      </c>
      <c r="AU647" s="1" t="s">
        <v>125</v>
      </c>
      <c r="AW647" s="4">
        <v>126.46</v>
      </c>
      <c r="AX647" s="1">
        <v>646354000000</v>
      </c>
      <c r="AY647" s="1" t="s">
        <v>125</v>
      </c>
      <c r="BA647" s="4">
        <v>136.46</v>
      </c>
      <c r="BB647" s="1">
        <v>646354000000000</v>
      </c>
      <c r="BC647" s="1" t="s">
        <v>125</v>
      </c>
      <c r="BE647" s="4">
        <v>146.46</v>
      </c>
      <c r="BF647" s="1">
        <v>6.46354E+17</v>
      </c>
      <c r="BG647" s="1" t="s">
        <v>125</v>
      </c>
    </row>
    <row r="648" spans="1:59" x14ac:dyDescent="0.55000000000000004">
      <c r="A648" s="20">
        <v>6.47</v>
      </c>
      <c r="B648" s="1">
        <v>647</v>
      </c>
      <c r="C648" s="1" t="s">
        <v>131</v>
      </c>
      <c r="E648" s="4">
        <v>16.47</v>
      </c>
      <c r="F648" s="21">
        <v>39.172999999999703</v>
      </c>
      <c r="G648" s="1" t="s">
        <v>129</v>
      </c>
      <c r="I648" s="20">
        <v>26.47</v>
      </c>
      <c r="J648" s="1">
        <v>39.172999999999703</v>
      </c>
      <c r="K648" s="1" t="s">
        <v>134</v>
      </c>
      <c r="M648" s="20">
        <v>36.47</v>
      </c>
      <c r="N648" s="1">
        <v>15.880999999999901</v>
      </c>
      <c r="O648" s="1" t="s">
        <v>135</v>
      </c>
      <c r="Q648" s="20">
        <v>46.47</v>
      </c>
      <c r="R648" s="1">
        <v>4.8819999999999997</v>
      </c>
      <c r="S648" s="1" t="s">
        <v>137</v>
      </c>
      <c r="U648" s="20">
        <v>56.47</v>
      </c>
      <c r="V648" s="1">
        <v>21.880999999999801</v>
      </c>
      <c r="W648" s="1" t="s">
        <v>137</v>
      </c>
      <c r="Y648" s="20">
        <v>66.47</v>
      </c>
      <c r="Z648" s="1">
        <v>246.745000000001</v>
      </c>
      <c r="AA648" s="1" t="s">
        <v>137</v>
      </c>
      <c r="AC648" s="20">
        <v>76.47</v>
      </c>
      <c r="AD648" s="1">
        <v>6.8229999999999302</v>
      </c>
      <c r="AE648" s="1" t="s">
        <v>125</v>
      </c>
      <c r="AG648" s="20">
        <v>86.47</v>
      </c>
      <c r="AH648" s="1">
        <v>68.229999999999905</v>
      </c>
      <c r="AI648" s="1" t="s">
        <v>125</v>
      </c>
      <c r="AK648" s="20">
        <v>96.47</v>
      </c>
      <c r="AL648" s="1">
        <v>682.30000000000405</v>
      </c>
      <c r="AM648" s="1" t="s">
        <v>125</v>
      </c>
      <c r="AO648" s="4">
        <v>106.47</v>
      </c>
      <c r="AP648" s="1">
        <v>647353</v>
      </c>
      <c r="AQ648" s="1" t="s">
        <v>125</v>
      </c>
      <c r="AS648" s="4">
        <v>116.47</v>
      </c>
      <c r="AT648" s="1">
        <v>647353000</v>
      </c>
      <c r="AU648" s="1" t="s">
        <v>125</v>
      </c>
      <c r="AW648" s="4">
        <v>126.47</v>
      </c>
      <c r="AX648" s="1">
        <v>647353000000</v>
      </c>
      <c r="AY648" s="1" t="s">
        <v>125</v>
      </c>
      <c r="BA648" s="4">
        <v>136.47</v>
      </c>
      <c r="BB648" s="1">
        <v>647353000000000</v>
      </c>
      <c r="BC648" s="1" t="s">
        <v>125</v>
      </c>
      <c r="BE648" s="4">
        <v>146.47</v>
      </c>
      <c r="BF648" s="1">
        <v>6.47353E+17</v>
      </c>
      <c r="BG648" s="1" t="s">
        <v>125</v>
      </c>
    </row>
    <row r="649" spans="1:59" x14ac:dyDescent="0.55000000000000004">
      <c r="A649" s="20">
        <v>6.48</v>
      </c>
      <c r="B649" s="1">
        <v>648</v>
      </c>
      <c r="C649" s="1" t="s">
        <v>131</v>
      </c>
      <c r="E649" s="4">
        <v>16.48</v>
      </c>
      <c r="F649" s="21">
        <v>39.231999999999701</v>
      </c>
      <c r="G649" s="1" t="s">
        <v>129</v>
      </c>
      <c r="I649" s="20">
        <v>26.48</v>
      </c>
      <c r="J649" s="1">
        <v>39.231999999999701</v>
      </c>
      <c r="K649" s="1" t="s">
        <v>134</v>
      </c>
      <c r="M649" s="20">
        <v>36.479999999999997</v>
      </c>
      <c r="N649" s="1">
        <v>15.9039999999999</v>
      </c>
      <c r="O649" s="1" t="s">
        <v>135</v>
      </c>
      <c r="Q649" s="20">
        <v>46.48</v>
      </c>
      <c r="R649" s="1">
        <v>4.8879999999999999</v>
      </c>
      <c r="S649" s="1" t="s">
        <v>137</v>
      </c>
      <c r="U649" s="20">
        <v>56.48</v>
      </c>
      <c r="V649" s="1">
        <v>21.903999999999801</v>
      </c>
      <c r="W649" s="1" t="s">
        <v>137</v>
      </c>
      <c r="Y649" s="20">
        <v>66.48</v>
      </c>
      <c r="Z649" s="1">
        <v>247.08000000000101</v>
      </c>
      <c r="AA649" s="1" t="s">
        <v>137</v>
      </c>
      <c r="AC649" s="20">
        <v>76.48</v>
      </c>
      <c r="AD649" s="1">
        <v>6.8319999999999297</v>
      </c>
      <c r="AE649" s="1" t="s">
        <v>125</v>
      </c>
      <c r="AG649" s="20">
        <v>86.48</v>
      </c>
      <c r="AH649" s="1">
        <v>68.319999999999894</v>
      </c>
      <c r="AI649" s="1" t="s">
        <v>125</v>
      </c>
      <c r="AK649" s="20">
        <v>96.48</v>
      </c>
      <c r="AL649" s="1">
        <v>683.20000000000402</v>
      </c>
      <c r="AM649" s="1" t="s">
        <v>125</v>
      </c>
      <c r="AO649" s="4">
        <v>106.48</v>
      </c>
      <c r="AP649" s="1">
        <v>648352</v>
      </c>
      <c r="AQ649" s="1" t="s">
        <v>125</v>
      </c>
      <c r="AS649" s="4">
        <v>116.48</v>
      </c>
      <c r="AT649" s="1">
        <v>648352000</v>
      </c>
      <c r="AU649" s="1" t="s">
        <v>125</v>
      </c>
      <c r="AW649" s="4">
        <v>126.48</v>
      </c>
      <c r="AX649" s="1">
        <v>648352000000</v>
      </c>
      <c r="AY649" s="1" t="s">
        <v>125</v>
      </c>
      <c r="BA649" s="4">
        <v>136.47999999999999</v>
      </c>
      <c r="BB649" s="1">
        <v>648352000000000</v>
      </c>
      <c r="BC649" s="1" t="s">
        <v>125</v>
      </c>
      <c r="BE649" s="4">
        <v>146.47999999999999</v>
      </c>
      <c r="BF649" s="1">
        <v>6.48352E+17</v>
      </c>
      <c r="BG649" s="1" t="s">
        <v>125</v>
      </c>
    </row>
    <row r="650" spans="1:59" x14ac:dyDescent="0.55000000000000004">
      <c r="A650" s="20">
        <v>6.49</v>
      </c>
      <c r="B650" s="1">
        <v>649</v>
      </c>
      <c r="C650" s="1" t="s">
        <v>131</v>
      </c>
      <c r="E650" s="4">
        <v>16.489999999999998</v>
      </c>
      <c r="F650" s="21">
        <v>39.290999999999698</v>
      </c>
      <c r="G650" s="1" t="s">
        <v>129</v>
      </c>
      <c r="I650" s="20">
        <v>26.49</v>
      </c>
      <c r="J650" s="1">
        <v>39.290999999999698</v>
      </c>
      <c r="K650" s="1" t="s">
        <v>134</v>
      </c>
      <c r="M650" s="20">
        <v>36.49</v>
      </c>
      <c r="N650" s="1">
        <v>15.9269999999999</v>
      </c>
      <c r="O650" s="1" t="s">
        <v>135</v>
      </c>
      <c r="Q650" s="20">
        <v>46.49</v>
      </c>
      <c r="R650" s="1">
        <v>4.8940000000000001</v>
      </c>
      <c r="S650" s="1" t="s">
        <v>137</v>
      </c>
      <c r="U650" s="20">
        <v>56.49</v>
      </c>
      <c r="V650" s="1">
        <v>21.926999999999801</v>
      </c>
      <c r="W650" s="1" t="s">
        <v>137</v>
      </c>
      <c r="Y650" s="20">
        <v>66.489999999999995</v>
      </c>
      <c r="Z650" s="1">
        <v>247.41500000000099</v>
      </c>
      <c r="AA650" s="1" t="s">
        <v>137</v>
      </c>
      <c r="AC650" s="20">
        <v>76.489999999999995</v>
      </c>
      <c r="AD650" s="1">
        <v>6.84099999999993</v>
      </c>
      <c r="AE650" s="1" t="s">
        <v>125</v>
      </c>
      <c r="AG650" s="20">
        <v>86.49</v>
      </c>
      <c r="AH650" s="1">
        <v>68.409999999999897</v>
      </c>
      <c r="AI650" s="1" t="s">
        <v>125</v>
      </c>
      <c r="AK650" s="20">
        <v>96.49</v>
      </c>
      <c r="AL650" s="1">
        <v>684.100000000004</v>
      </c>
      <c r="AM650" s="1" t="s">
        <v>125</v>
      </c>
      <c r="AO650" s="4">
        <v>106.49</v>
      </c>
      <c r="AP650" s="1">
        <v>649351</v>
      </c>
      <c r="AQ650" s="1" t="s">
        <v>125</v>
      </c>
      <c r="AS650" s="4">
        <v>116.49</v>
      </c>
      <c r="AT650" s="1">
        <v>649351000</v>
      </c>
      <c r="AU650" s="1" t="s">
        <v>125</v>
      </c>
      <c r="AW650" s="4">
        <v>126.49</v>
      </c>
      <c r="AX650" s="1">
        <v>649351000000</v>
      </c>
      <c r="AY650" s="1" t="s">
        <v>125</v>
      </c>
      <c r="BA650" s="4">
        <v>136.49</v>
      </c>
      <c r="BB650" s="1">
        <v>649351000000000</v>
      </c>
      <c r="BC650" s="1" t="s">
        <v>125</v>
      </c>
      <c r="BE650" s="4">
        <v>146.49</v>
      </c>
      <c r="BF650" s="1">
        <v>6.49351E+17</v>
      </c>
      <c r="BG650" s="1" t="s">
        <v>125</v>
      </c>
    </row>
    <row r="651" spans="1:59" x14ac:dyDescent="0.55000000000000004">
      <c r="A651" s="20">
        <v>6.5</v>
      </c>
      <c r="B651" s="1">
        <v>650</v>
      </c>
      <c r="C651" s="1" t="s">
        <v>131</v>
      </c>
      <c r="E651" s="4">
        <v>16.5</v>
      </c>
      <c r="F651" s="21">
        <v>39.349999999999703</v>
      </c>
      <c r="G651" s="1" t="s">
        <v>129</v>
      </c>
      <c r="I651" s="20">
        <v>26.5</v>
      </c>
      <c r="J651" s="1">
        <v>39.349999999999703</v>
      </c>
      <c r="K651" s="1" t="s">
        <v>134</v>
      </c>
      <c r="M651" s="20">
        <v>36.5</v>
      </c>
      <c r="N651" s="1">
        <v>15.9499999999999</v>
      </c>
      <c r="O651" s="1" t="s">
        <v>135</v>
      </c>
      <c r="Q651" s="20">
        <v>46.5</v>
      </c>
      <c r="R651" s="1">
        <v>4.9000000000000004</v>
      </c>
      <c r="S651" s="1" t="s">
        <v>137</v>
      </c>
      <c r="U651" s="20">
        <v>56.5</v>
      </c>
      <c r="V651" s="1">
        <v>21.9499999999998</v>
      </c>
      <c r="W651" s="1" t="s">
        <v>137</v>
      </c>
      <c r="Y651" s="20">
        <v>66.5</v>
      </c>
      <c r="Z651" s="1">
        <v>247.75000000000099</v>
      </c>
      <c r="AA651" s="1" t="s">
        <v>137</v>
      </c>
      <c r="AC651" s="20">
        <v>76.5</v>
      </c>
      <c r="AD651" s="1">
        <v>6.8499999999999304</v>
      </c>
      <c r="AE651" s="1" t="s">
        <v>125</v>
      </c>
      <c r="AG651" s="20">
        <v>86.5</v>
      </c>
      <c r="AH651" s="1">
        <v>68.499999999999901</v>
      </c>
      <c r="AI651" s="1" t="s">
        <v>125</v>
      </c>
      <c r="AK651" s="20">
        <v>96.5</v>
      </c>
      <c r="AL651" s="1">
        <v>685.00000000000398</v>
      </c>
      <c r="AM651" s="1" t="s">
        <v>125</v>
      </c>
      <c r="AO651" s="4">
        <v>106.5</v>
      </c>
      <c r="AP651" s="1">
        <v>650350</v>
      </c>
      <c r="AQ651" s="1" t="s">
        <v>125</v>
      </c>
      <c r="AS651" s="4">
        <v>116.5</v>
      </c>
      <c r="AT651" s="1">
        <v>650350000</v>
      </c>
      <c r="AU651" s="1" t="s">
        <v>125</v>
      </c>
      <c r="AW651" s="4">
        <v>126.5</v>
      </c>
      <c r="AX651" s="1">
        <v>650350000000</v>
      </c>
      <c r="AY651" s="1" t="s">
        <v>125</v>
      </c>
      <c r="BA651" s="4">
        <v>136.5</v>
      </c>
      <c r="BB651" s="1">
        <v>650350000000000</v>
      </c>
      <c r="BC651" s="1" t="s">
        <v>125</v>
      </c>
      <c r="BE651" s="4">
        <v>146.5</v>
      </c>
      <c r="BF651" s="1">
        <v>6.5035E+17</v>
      </c>
      <c r="BG651" s="1" t="s">
        <v>125</v>
      </c>
    </row>
    <row r="652" spans="1:59" x14ac:dyDescent="0.55000000000000004">
      <c r="A652" s="20">
        <v>6.51</v>
      </c>
      <c r="B652" s="1">
        <v>651</v>
      </c>
      <c r="C652" s="1" t="s">
        <v>131</v>
      </c>
      <c r="E652" s="4">
        <v>16.510000000000002</v>
      </c>
      <c r="F652" s="21">
        <v>39.4089999999997</v>
      </c>
      <c r="G652" s="1" t="s">
        <v>129</v>
      </c>
      <c r="I652" s="20">
        <v>26.51</v>
      </c>
      <c r="J652" s="1">
        <v>39.4089999999997</v>
      </c>
      <c r="K652" s="1" t="s">
        <v>134</v>
      </c>
      <c r="M652" s="20">
        <v>36.51</v>
      </c>
      <c r="N652" s="1">
        <v>15.9729999999999</v>
      </c>
      <c r="O652" s="1" t="s">
        <v>135</v>
      </c>
      <c r="Q652" s="20">
        <v>46.51</v>
      </c>
      <c r="R652" s="1">
        <v>4.9059999999999997</v>
      </c>
      <c r="S652" s="1" t="s">
        <v>137</v>
      </c>
      <c r="U652" s="20">
        <v>56.51</v>
      </c>
      <c r="V652" s="1">
        <v>21.9729999999998</v>
      </c>
      <c r="W652" s="1" t="s">
        <v>137</v>
      </c>
      <c r="Y652" s="20">
        <v>66.510000000000005</v>
      </c>
      <c r="Z652" s="1">
        <v>248.085000000001</v>
      </c>
      <c r="AA652" s="1" t="s">
        <v>137</v>
      </c>
      <c r="AC652" s="20">
        <v>76.510000000000005</v>
      </c>
      <c r="AD652" s="1">
        <v>6.8589999999999298</v>
      </c>
      <c r="AE652" s="1" t="s">
        <v>125</v>
      </c>
      <c r="AG652" s="20">
        <v>86.51</v>
      </c>
      <c r="AH652" s="1">
        <v>68.589999999999904</v>
      </c>
      <c r="AI652" s="1" t="s">
        <v>125</v>
      </c>
      <c r="AK652" s="20">
        <v>96.51</v>
      </c>
      <c r="AL652" s="1">
        <v>685.90000000000396</v>
      </c>
      <c r="AM652" s="1" t="s">
        <v>125</v>
      </c>
      <c r="AO652" s="4">
        <v>106.51</v>
      </c>
      <c r="AP652" s="1">
        <v>651349</v>
      </c>
      <c r="AQ652" s="1" t="s">
        <v>125</v>
      </c>
      <c r="AS652" s="4">
        <v>116.51</v>
      </c>
      <c r="AT652" s="1">
        <v>651349000</v>
      </c>
      <c r="AU652" s="1" t="s">
        <v>125</v>
      </c>
      <c r="AW652" s="4">
        <v>126.51</v>
      </c>
      <c r="AX652" s="1">
        <v>651349000000</v>
      </c>
      <c r="AY652" s="1" t="s">
        <v>125</v>
      </c>
      <c r="BA652" s="4">
        <v>136.51</v>
      </c>
      <c r="BB652" s="1">
        <v>651349000000000</v>
      </c>
      <c r="BC652" s="1" t="s">
        <v>125</v>
      </c>
      <c r="BE652" s="4">
        <v>146.51</v>
      </c>
      <c r="BF652" s="1">
        <v>6.51349E+17</v>
      </c>
      <c r="BG652" s="1" t="s">
        <v>125</v>
      </c>
    </row>
    <row r="653" spans="1:59" x14ac:dyDescent="0.55000000000000004">
      <c r="A653" s="20">
        <v>6.52</v>
      </c>
      <c r="B653" s="1">
        <v>652</v>
      </c>
      <c r="C653" s="1" t="s">
        <v>131</v>
      </c>
      <c r="E653" s="4">
        <v>16.52</v>
      </c>
      <c r="F653" s="21">
        <v>39.467999999999698</v>
      </c>
      <c r="G653" s="1" t="s">
        <v>129</v>
      </c>
      <c r="I653" s="20">
        <v>26.52</v>
      </c>
      <c r="J653" s="1">
        <v>39.467999999999698</v>
      </c>
      <c r="K653" s="1" t="s">
        <v>134</v>
      </c>
      <c r="M653" s="20">
        <v>36.520000000000003</v>
      </c>
      <c r="N653" s="1">
        <v>15.995999999999899</v>
      </c>
      <c r="O653" s="1" t="s">
        <v>135</v>
      </c>
      <c r="Q653" s="20">
        <v>46.52</v>
      </c>
      <c r="R653" s="1">
        <v>4.9119999999999999</v>
      </c>
      <c r="S653" s="1" t="s">
        <v>137</v>
      </c>
      <c r="U653" s="20">
        <v>56.52</v>
      </c>
      <c r="V653" s="1">
        <v>21.9959999999998</v>
      </c>
      <c r="W653" s="1" t="s">
        <v>137</v>
      </c>
      <c r="Y653" s="20">
        <v>66.52</v>
      </c>
      <c r="Z653" s="1">
        <v>248.42000000000101</v>
      </c>
      <c r="AA653" s="1" t="s">
        <v>137</v>
      </c>
      <c r="AC653" s="20">
        <v>76.52</v>
      </c>
      <c r="AD653" s="1">
        <v>6.8679999999999302</v>
      </c>
      <c r="AE653" s="1" t="s">
        <v>125</v>
      </c>
      <c r="AG653" s="20">
        <v>86.52</v>
      </c>
      <c r="AH653" s="1">
        <v>68.679999999999893</v>
      </c>
      <c r="AI653" s="1" t="s">
        <v>125</v>
      </c>
      <c r="AK653" s="20">
        <v>96.52</v>
      </c>
      <c r="AL653" s="1">
        <v>686.80000000000405</v>
      </c>
      <c r="AM653" s="1" t="s">
        <v>125</v>
      </c>
      <c r="AO653" s="4">
        <v>106.52</v>
      </c>
      <c r="AP653" s="1">
        <v>652348</v>
      </c>
      <c r="AQ653" s="1" t="s">
        <v>125</v>
      </c>
      <c r="AS653" s="4">
        <v>116.52</v>
      </c>
      <c r="AT653" s="1">
        <v>652348000</v>
      </c>
      <c r="AU653" s="1" t="s">
        <v>125</v>
      </c>
      <c r="AW653" s="4">
        <v>126.52</v>
      </c>
      <c r="AX653" s="1">
        <v>652348000000</v>
      </c>
      <c r="AY653" s="1" t="s">
        <v>125</v>
      </c>
      <c r="BA653" s="4">
        <v>136.52000000000001</v>
      </c>
      <c r="BB653" s="1">
        <v>652348000000000</v>
      </c>
      <c r="BC653" s="1" t="s">
        <v>125</v>
      </c>
      <c r="BE653" s="4">
        <v>146.52000000000001</v>
      </c>
      <c r="BF653" s="1">
        <v>6.52348E+17</v>
      </c>
      <c r="BG653" s="1" t="s">
        <v>125</v>
      </c>
    </row>
    <row r="654" spans="1:59" x14ac:dyDescent="0.55000000000000004">
      <c r="A654" s="20">
        <v>6.53</v>
      </c>
      <c r="B654" s="1">
        <v>653</v>
      </c>
      <c r="C654" s="1" t="s">
        <v>131</v>
      </c>
      <c r="E654" s="4">
        <v>16.53</v>
      </c>
      <c r="F654" s="21">
        <v>39.526999999999703</v>
      </c>
      <c r="G654" s="1" t="s">
        <v>129</v>
      </c>
      <c r="I654" s="20">
        <v>26.53</v>
      </c>
      <c r="J654" s="1">
        <v>39.526999999999703</v>
      </c>
      <c r="K654" s="1" t="s">
        <v>134</v>
      </c>
      <c r="M654" s="20">
        <v>36.53</v>
      </c>
      <c r="N654" s="1">
        <v>16.018999999999899</v>
      </c>
      <c r="O654" s="1" t="s">
        <v>135</v>
      </c>
      <c r="Q654" s="20">
        <v>46.53</v>
      </c>
      <c r="R654" s="1">
        <v>4.9180000000000001</v>
      </c>
      <c r="S654" s="1" t="s">
        <v>137</v>
      </c>
      <c r="U654" s="20">
        <v>56.53</v>
      </c>
      <c r="V654" s="1">
        <v>22.018999999999799</v>
      </c>
      <c r="W654" s="1" t="s">
        <v>137</v>
      </c>
      <c r="Y654" s="20">
        <v>66.53</v>
      </c>
      <c r="Z654" s="1">
        <v>248.75500000000099</v>
      </c>
      <c r="AA654" s="1" t="s">
        <v>137</v>
      </c>
      <c r="AC654" s="20">
        <v>76.53</v>
      </c>
      <c r="AD654" s="1">
        <v>6.8769999999999296</v>
      </c>
      <c r="AE654" s="1" t="s">
        <v>125</v>
      </c>
      <c r="AG654" s="20">
        <v>86.53</v>
      </c>
      <c r="AH654" s="1">
        <v>68.769999999999897</v>
      </c>
      <c r="AI654" s="1" t="s">
        <v>125</v>
      </c>
      <c r="AK654" s="20">
        <v>96.53</v>
      </c>
      <c r="AL654" s="1">
        <v>687.70000000000402</v>
      </c>
      <c r="AM654" s="1" t="s">
        <v>125</v>
      </c>
      <c r="AO654" s="4">
        <v>106.53</v>
      </c>
      <c r="AP654" s="1">
        <v>653347</v>
      </c>
      <c r="AQ654" s="1" t="s">
        <v>125</v>
      </c>
      <c r="AS654" s="4">
        <v>116.53</v>
      </c>
      <c r="AT654" s="1">
        <v>653347000</v>
      </c>
      <c r="AU654" s="1" t="s">
        <v>125</v>
      </c>
      <c r="AW654" s="4">
        <v>126.53</v>
      </c>
      <c r="AX654" s="1">
        <v>653347000000</v>
      </c>
      <c r="AY654" s="1" t="s">
        <v>125</v>
      </c>
      <c r="BA654" s="4">
        <v>136.53</v>
      </c>
      <c r="BB654" s="1">
        <v>653347000000000</v>
      </c>
      <c r="BC654" s="1" t="s">
        <v>125</v>
      </c>
      <c r="BE654" s="4">
        <v>146.53</v>
      </c>
      <c r="BF654" s="1">
        <v>6.53347E+17</v>
      </c>
      <c r="BG654" s="1" t="s">
        <v>125</v>
      </c>
    </row>
    <row r="655" spans="1:59" x14ac:dyDescent="0.55000000000000004">
      <c r="A655" s="20">
        <v>6.54</v>
      </c>
      <c r="B655" s="1">
        <v>654</v>
      </c>
      <c r="C655" s="1" t="s">
        <v>131</v>
      </c>
      <c r="E655" s="4">
        <v>16.54</v>
      </c>
      <c r="F655" s="21">
        <v>39.5859999999997</v>
      </c>
      <c r="G655" s="1" t="s">
        <v>129</v>
      </c>
      <c r="I655" s="20">
        <v>26.54</v>
      </c>
      <c r="J655" s="1">
        <v>39.5859999999997</v>
      </c>
      <c r="K655" s="1" t="s">
        <v>134</v>
      </c>
      <c r="M655" s="20">
        <v>36.54</v>
      </c>
      <c r="N655" s="1">
        <v>16.041999999999899</v>
      </c>
      <c r="O655" s="1" t="s">
        <v>135</v>
      </c>
      <c r="Q655" s="20">
        <v>46.54</v>
      </c>
      <c r="R655" s="1">
        <v>4.9240000000000004</v>
      </c>
      <c r="S655" s="1" t="s">
        <v>137</v>
      </c>
      <c r="U655" s="20">
        <v>56.54</v>
      </c>
      <c r="V655" s="1">
        <v>22.041999999999799</v>
      </c>
      <c r="W655" s="1" t="s">
        <v>137</v>
      </c>
      <c r="Y655" s="20">
        <v>66.540000000000006</v>
      </c>
      <c r="Z655" s="1">
        <v>249.090000000001</v>
      </c>
      <c r="AA655" s="1" t="s">
        <v>137</v>
      </c>
      <c r="AC655" s="20">
        <v>76.540000000000006</v>
      </c>
      <c r="AD655" s="1">
        <v>6.88599999999993</v>
      </c>
      <c r="AE655" s="1" t="s">
        <v>125</v>
      </c>
      <c r="AG655" s="20">
        <v>86.54</v>
      </c>
      <c r="AH655" s="1">
        <v>68.8599999999999</v>
      </c>
      <c r="AI655" s="1" t="s">
        <v>125</v>
      </c>
      <c r="AK655" s="20">
        <v>96.54</v>
      </c>
      <c r="AL655" s="1">
        <v>688.600000000004</v>
      </c>
      <c r="AM655" s="1" t="s">
        <v>125</v>
      </c>
      <c r="AO655" s="4">
        <v>106.54</v>
      </c>
      <c r="AP655" s="1">
        <v>654346</v>
      </c>
      <c r="AQ655" s="1" t="s">
        <v>125</v>
      </c>
      <c r="AS655" s="4">
        <v>116.54</v>
      </c>
      <c r="AT655" s="1">
        <v>654346000</v>
      </c>
      <c r="AU655" s="1" t="s">
        <v>125</v>
      </c>
      <c r="AW655" s="4">
        <v>126.54</v>
      </c>
      <c r="AX655" s="1">
        <v>654346000000</v>
      </c>
      <c r="AY655" s="1" t="s">
        <v>125</v>
      </c>
      <c r="BA655" s="4">
        <v>136.54</v>
      </c>
      <c r="BB655" s="1">
        <v>654346000000000</v>
      </c>
      <c r="BC655" s="1" t="s">
        <v>125</v>
      </c>
      <c r="BE655" s="4">
        <v>146.54</v>
      </c>
      <c r="BF655" s="1">
        <v>6.54346E+17</v>
      </c>
      <c r="BG655" s="1" t="s">
        <v>125</v>
      </c>
    </row>
    <row r="656" spans="1:59" x14ac:dyDescent="0.55000000000000004">
      <c r="A656" s="20">
        <v>6.55</v>
      </c>
      <c r="B656" s="1">
        <v>655</v>
      </c>
      <c r="C656" s="1" t="s">
        <v>131</v>
      </c>
      <c r="E656" s="4">
        <v>16.55</v>
      </c>
      <c r="F656" s="21">
        <v>39.644999999999698</v>
      </c>
      <c r="G656" s="1" t="s">
        <v>129</v>
      </c>
      <c r="I656" s="20">
        <v>26.55</v>
      </c>
      <c r="J656" s="1">
        <v>39.644999999999698</v>
      </c>
      <c r="K656" s="1" t="s">
        <v>134</v>
      </c>
      <c r="M656" s="20">
        <v>36.549999999999997</v>
      </c>
      <c r="N656" s="1">
        <v>16.064999999999898</v>
      </c>
      <c r="O656" s="1" t="s">
        <v>135</v>
      </c>
      <c r="Q656" s="20">
        <v>46.55</v>
      </c>
      <c r="R656" s="1">
        <v>4.93</v>
      </c>
      <c r="S656" s="1" t="s">
        <v>137</v>
      </c>
      <c r="U656" s="20">
        <v>56.55</v>
      </c>
      <c r="V656" s="1">
        <v>22.064999999999799</v>
      </c>
      <c r="W656" s="1" t="s">
        <v>137</v>
      </c>
      <c r="Y656" s="20">
        <v>66.55</v>
      </c>
      <c r="Z656" s="1">
        <v>249.42500000000101</v>
      </c>
      <c r="AA656" s="1" t="s">
        <v>137</v>
      </c>
      <c r="AC656" s="20">
        <v>76.55</v>
      </c>
      <c r="AD656" s="1">
        <v>6.8949999999999303</v>
      </c>
      <c r="AE656" s="1" t="s">
        <v>125</v>
      </c>
      <c r="AG656" s="20">
        <v>86.55</v>
      </c>
      <c r="AH656" s="1">
        <v>68.949999999999903</v>
      </c>
      <c r="AI656" s="1" t="s">
        <v>125</v>
      </c>
      <c r="AK656" s="20">
        <v>96.55</v>
      </c>
      <c r="AL656" s="1">
        <v>689.50000000000398</v>
      </c>
      <c r="AM656" s="1" t="s">
        <v>125</v>
      </c>
      <c r="AO656" s="4">
        <v>106.55</v>
      </c>
      <c r="AP656" s="1">
        <v>655345</v>
      </c>
      <c r="AQ656" s="1" t="s">
        <v>125</v>
      </c>
      <c r="AS656" s="4">
        <v>116.55</v>
      </c>
      <c r="AT656" s="1">
        <v>655345000</v>
      </c>
      <c r="AU656" s="1" t="s">
        <v>125</v>
      </c>
      <c r="AW656" s="4">
        <v>126.55</v>
      </c>
      <c r="AX656" s="1">
        <v>655345000000</v>
      </c>
      <c r="AY656" s="1" t="s">
        <v>125</v>
      </c>
      <c r="BA656" s="4">
        <v>136.55000000000001</v>
      </c>
      <c r="BB656" s="1">
        <v>655345000000000</v>
      </c>
      <c r="BC656" s="1" t="s">
        <v>125</v>
      </c>
      <c r="BE656" s="4">
        <v>146.55000000000001</v>
      </c>
      <c r="BF656" s="1">
        <v>6.55345E+17</v>
      </c>
      <c r="BG656" s="1" t="s">
        <v>125</v>
      </c>
    </row>
    <row r="657" spans="1:59" x14ac:dyDescent="0.55000000000000004">
      <c r="A657" s="20">
        <v>6.56</v>
      </c>
      <c r="B657" s="1">
        <v>656</v>
      </c>
      <c r="C657" s="1" t="s">
        <v>131</v>
      </c>
      <c r="E657" s="4">
        <v>16.559999999999999</v>
      </c>
      <c r="F657" s="21">
        <v>39.703999999999702</v>
      </c>
      <c r="G657" s="1" t="s">
        <v>129</v>
      </c>
      <c r="I657" s="20">
        <v>26.56</v>
      </c>
      <c r="J657" s="1">
        <v>39.703999999999702</v>
      </c>
      <c r="K657" s="1" t="s">
        <v>134</v>
      </c>
      <c r="M657" s="20">
        <v>36.56</v>
      </c>
      <c r="N657" s="1">
        <v>16.087999999999901</v>
      </c>
      <c r="O657" s="1" t="s">
        <v>135</v>
      </c>
      <c r="Q657" s="20">
        <v>46.56</v>
      </c>
      <c r="R657" s="1">
        <v>4.9359999999999999</v>
      </c>
      <c r="S657" s="1" t="s">
        <v>137</v>
      </c>
      <c r="U657" s="20">
        <v>56.56</v>
      </c>
      <c r="V657" s="1">
        <v>22.087999999999798</v>
      </c>
      <c r="W657" s="1" t="s">
        <v>137</v>
      </c>
      <c r="Y657" s="20">
        <v>66.56</v>
      </c>
      <c r="Z657" s="1">
        <v>249.76000000000101</v>
      </c>
      <c r="AA657" s="1" t="s">
        <v>137</v>
      </c>
      <c r="AC657" s="20">
        <v>76.56</v>
      </c>
      <c r="AD657" s="1">
        <v>6.9039999999999297</v>
      </c>
      <c r="AE657" s="1" t="s">
        <v>125</v>
      </c>
      <c r="AG657" s="20">
        <v>86.56</v>
      </c>
      <c r="AH657" s="1">
        <v>69.039999999999907</v>
      </c>
      <c r="AI657" s="1" t="s">
        <v>125</v>
      </c>
      <c r="AK657" s="20">
        <v>96.56</v>
      </c>
      <c r="AL657" s="1">
        <v>690.40000000000396</v>
      </c>
      <c r="AM657" s="1" t="s">
        <v>125</v>
      </c>
      <c r="AO657" s="4">
        <v>106.56</v>
      </c>
      <c r="AP657" s="1">
        <v>656344</v>
      </c>
      <c r="AQ657" s="1" t="s">
        <v>125</v>
      </c>
      <c r="AS657" s="4">
        <v>116.56</v>
      </c>
      <c r="AT657" s="1">
        <v>656344000</v>
      </c>
      <c r="AU657" s="1" t="s">
        <v>125</v>
      </c>
      <c r="AW657" s="4">
        <v>126.56</v>
      </c>
      <c r="AX657" s="1">
        <v>656344000000</v>
      </c>
      <c r="AY657" s="1" t="s">
        <v>125</v>
      </c>
      <c r="BA657" s="4">
        <v>136.56</v>
      </c>
      <c r="BB657" s="1">
        <v>656344000000000</v>
      </c>
      <c r="BC657" s="1" t="s">
        <v>125</v>
      </c>
      <c r="BE657" s="4">
        <v>146.56</v>
      </c>
      <c r="BF657" s="1">
        <v>6.56344E+17</v>
      </c>
      <c r="BG657" s="1" t="s">
        <v>125</v>
      </c>
    </row>
    <row r="658" spans="1:59" x14ac:dyDescent="0.55000000000000004">
      <c r="A658" s="20">
        <v>6.57</v>
      </c>
      <c r="B658" s="1">
        <v>657</v>
      </c>
      <c r="C658" s="1" t="s">
        <v>131</v>
      </c>
      <c r="E658" s="4">
        <v>16.57</v>
      </c>
      <c r="F658" s="21">
        <v>39.7629999999997</v>
      </c>
      <c r="G658" s="1" t="s">
        <v>129</v>
      </c>
      <c r="I658" s="20">
        <v>26.57</v>
      </c>
      <c r="J658" s="1">
        <v>39.7629999999997</v>
      </c>
      <c r="K658" s="1" t="s">
        <v>134</v>
      </c>
      <c r="M658" s="20">
        <v>36.57</v>
      </c>
      <c r="N658" s="1">
        <v>16.110999999999901</v>
      </c>
      <c r="O658" s="1" t="s">
        <v>135</v>
      </c>
      <c r="Q658" s="20">
        <v>46.57</v>
      </c>
      <c r="R658" s="1">
        <v>4.9420000000000002</v>
      </c>
      <c r="S658" s="1" t="s">
        <v>137</v>
      </c>
      <c r="U658" s="20">
        <v>56.57</v>
      </c>
      <c r="V658" s="1">
        <v>22.110999999999802</v>
      </c>
      <c r="W658" s="1" t="s">
        <v>137</v>
      </c>
      <c r="Y658" s="20">
        <v>66.569999999999993</v>
      </c>
      <c r="Z658" s="1">
        <v>250.09500000000099</v>
      </c>
      <c r="AA658" s="1" t="s">
        <v>137</v>
      </c>
      <c r="AC658" s="20">
        <v>76.569999999999993</v>
      </c>
      <c r="AD658" s="1">
        <v>6.9129999999999301</v>
      </c>
      <c r="AE658" s="1" t="s">
        <v>125</v>
      </c>
      <c r="AG658" s="20">
        <v>86.57</v>
      </c>
      <c r="AH658" s="1">
        <v>69.129999999999896</v>
      </c>
      <c r="AI658" s="1" t="s">
        <v>125</v>
      </c>
      <c r="AK658" s="20">
        <v>96.57</v>
      </c>
      <c r="AL658" s="1">
        <v>691.30000000000405</v>
      </c>
      <c r="AM658" s="1" t="s">
        <v>125</v>
      </c>
      <c r="AO658" s="4">
        <v>106.57</v>
      </c>
      <c r="AP658" s="1">
        <v>657343</v>
      </c>
      <c r="AQ658" s="1" t="s">
        <v>125</v>
      </c>
      <c r="AS658" s="4">
        <v>116.57</v>
      </c>
      <c r="AT658" s="1">
        <v>657343000</v>
      </c>
      <c r="AU658" s="1" t="s">
        <v>125</v>
      </c>
      <c r="AW658" s="4">
        <v>126.57</v>
      </c>
      <c r="AX658" s="1">
        <v>657343000000</v>
      </c>
      <c r="AY658" s="1" t="s">
        <v>125</v>
      </c>
      <c r="BA658" s="4">
        <v>136.57</v>
      </c>
      <c r="BB658" s="1">
        <v>657343000000000</v>
      </c>
      <c r="BC658" s="1" t="s">
        <v>125</v>
      </c>
      <c r="BE658" s="4">
        <v>146.57</v>
      </c>
      <c r="BF658" s="1">
        <v>6.57343E+17</v>
      </c>
      <c r="BG658" s="1" t="s">
        <v>125</v>
      </c>
    </row>
    <row r="659" spans="1:59" x14ac:dyDescent="0.55000000000000004">
      <c r="A659" s="20">
        <v>6.58</v>
      </c>
      <c r="B659" s="1">
        <v>658</v>
      </c>
      <c r="C659" s="1" t="s">
        <v>131</v>
      </c>
      <c r="E659" s="4">
        <v>16.579999999999998</v>
      </c>
      <c r="F659" s="21">
        <v>39.821999999999697</v>
      </c>
      <c r="G659" s="1" t="s">
        <v>129</v>
      </c>
      <c r="I659" s="20">
        <v>26.58</v>
      </c>
      <c r="J659" s="1">
        <v>39.821999999999697</v>
      </c>
      <c r="K659" s="1" t="s">
        <v>134</v>
      </c>
      <c r="M659" s="20">
        <v>36.58</v>
      </c>
      <c r="N659" s="1">
        <v>16.133999999999901</v>
      </c>
      <c r="O659" s="1" t="s">
        <v>135</v>
      </c>
      <c r="Q659" s="20">
        <v>46.58</v>
      </c>
      <c r="R659" s="1">
        <v>4.9480000000000004</v>
      </c>
      <c r="S659" s="1" t="s">
        <v>137</v>
      </c>
      <c r="U659" s="20">
        <v>56.58</v>
      </c>
      <c r="V659" s="1">
        <v>22.133999999999801</v>
      </c>
      <c r="W659" s="1" t="s">
        <v>137</v>
      </c>
      <c r="Y659" s="20">
        <v>66.58</v>
      </c>
      <c r="Z659" s="1">
        <v>250.430000000001</v>
      </c>
      <c r="AA659" s="1" t="s">
        <v>137</v>
      </c>
      <c r="AC659" s="20">
        <v>76.58</v>
      </c>
      <c r="AD659" s="1">
        <v>6.9219999999999304</v>
      </c>
      <c r="AE659" s="1" t="s">
        <v>125</v>
      </c>
      <c r="AG659" s="20">
        <v>86.58</v>
      </c>
      <c r="AH659" s="1">
        <v>69.219999999999899</v>
      </c>
      <c r="AI659" s="1" t="s">
        <v>125</v>
      </c>
      <c r="AK659" s="20">
        <v>96.58</v>
      </c>
      <c r="AL659" s="1">
        <v>692.20000000000402</v>
      </c>
      <c r="AM659" s="1" t="s">
        <v>125</v>
      </c>
      <c r="AO659" s="4">
        <v>106.58</v>
      </c>
      <c r="AP659" s="1">
        <v>658342</v>
      </c>
      <c r="AQ659" s="1" t="s">
        <v>125</v>
      </c>
      <c r="AS659" s="4">
        <v>116.58</v>
      </c>
      <c r="AT659" s="1">
        <v>658342000</v>
      </c>
      <c r="AU659" s="1" t="s">
        <v>125</v>
      </c>
      <c r="AW659" s="4">
        <v>126.58</v>
      </c>
      <c r="AX659" s="1">
        <v>658342000000</v>
      </c>
      <c r="AY659" s="1" t="s">
        <v>125</v>
      </c>
      <c r="BA659" s="4">
        <v>136.58000000000001</v>
      </c>
      <c r="BB659" s="1">
        <v>658342000000000</v>
      </c>
      <c r="BC659" s="1" t="s">
        <v>125</v>
      </c>
      <c r="BE659" s="4">
        <v>146.58000000000001</v>
      </c>
      <c r="BF659" s="1">
        <v>6.58342E+17</v>
      </c>
      <c r="BG659" s="1" t="s">
        <v>125</v>
      </c>
    </row>
    <row r="660" spans="1:59" x14ac:dyDescent="0.55000000000000004">
      <c r="A660" s="20">
        <v>6.59</v>
      </c>
      <c r="B660" s="1">
        <v>659</v>
      </c>
      <c r="C660" s="1" t="s">
        <v>131</v>
      </c>
      <c r="E660" s="4">
        <v>16.59</v>
      </c>
      <c r="F660" s="21">
        <v>39.880999999999702</v>
      </c>
      <c r="G660" s="1" t="s">
        <v>129</v>
      </c>
      <c r="I660" s="20">
        <v>26.59</v>
      </c>
      <c r="J660" s="1">
        <v>39.880999999999702</v>
      </c>
      <c r="K660" s="1" t="s">
        <v>134</v>
      </c>
      <c r="M660" s="20">
        <v>36.590000000000003</v>
      </c>
      <c r="N660" s="1">
        <v>16.156999999999901</v>
      </c>
      <c r="O660" s="1" t="s">
        <v>135</v>
      </c>
      <c r="Q660" s="20">
        <v>46.59</v>
      </c>
      <c r="R660" s="1">
        <v>4.9539999999999997</v>
      </c>
      <c r="S660" s="1" t="s">
        <v>137</v>
      </c>
      <c r="U660" s="20">
        <v>56.59</v>
      </c>
      <c r="V660" s="1">
        <v>22.156999999999801</v>
      </c>
      <c r="W660" s="1" t="s">
        <v>137</v>
      </c>
      <c r="Y660" s="20">
        <v>66.59</v>
      </c>
      <c r="Z660" s="1">
        <v>250.76500000000101</v>
      </c>
      <c r="AA660" s="1" t="s">
        <v>137</v>
      </c>
      <c r="AC660" s="20">
        <v>76.59</v>
      </c>
      <c r="AD660" s="1">
        <v>6.9309999999999299</v>
      </c>
      <c r="AE660" s="1" t="s">
        <v>125</v>
      </c>
      <c r="AG660" s="20">
        <v>86.59</v>
      </c>
      <c r="AH660" s="1">
        <v>69.309999999999903</v>
      </c>
      <c r="AI660" s="1" t="s">
        <v>125</v>
      </c>
      <c r="AK660" s="20">
        <v>96.59</v>
      </c>
      <c r="AL660" s="1">
        <v>693.100000000004</v>
      </c>
      <c r="AM660" s="1" t="s">
        <v>125</v>
      </c>
      <c r="AO660" s="4">
        <v>106.59</v>
      </c>
      <c r="AP660" s="1">
        <v>659341</v>
      </c>
      <c r="AQ660" s="1" t="s">
        <v>125</v>
      </c>
      <c r="AS660" s="4">
        <v>116.59</v>
      </c>
      <c r="AT660" s="1">
        <v>659341000</v>
      </c>
      <c r="AU660" s="1" t="s">
        <v>125</v>
      </c>
      <c r="AW660" s="4">
        <v>126.59</v>
      </c>
      <c r="AX660" s="1">
        <v>659341000000</v>
      </c>
      <c r="AY660" s="1" t="s">
        <v>125</v>
      </c>
      <c r="BA660" s="4">
        <v>136.59</v>
      </c>
      <c r="BB660" s="1">
        <v>659341000000000</v>
      </c>
      <c r="BC660" s="1" t="s">
        <v>125</v>
      </c>
      <c r="BE660" s="4">
        <v>146.59</v>
      </c>
      <c r="BF660" s="1">
        <v>6.59341E+17</v>
      </c>
      <c r="BG660" s="1" t="s">
        <v>125</v>
      </c>
    </row>
    <row r="661" spans="1:59" x14ac:dyDescent="0.55000000000000004">
      <c r="A661" s="20">
        <v>6.6</v>
      </c>
      <c r="B661" s="1">
        <v>660</v>
      </c>
      <c r="C661" s="1" t="s">
        <v>131</v>
      </c>
      <c r="E661" s="4">
        <v>16.600000000000001</v>
      </c>
      <c r="F661" s="21">
        <v>39.939999999999699</v>
      </c>
      <c r="G661" s="1" t="s">
        <v>129</v>
      </c>
      <c r="I661" s="20">
        <v>26.6</v>
      </c>
      <c r="J661" s="1">
        <v>39.939999999999699</v>
      </c>
      <c r="K661" s="1" t="s">
        <v>134</v>
      </c>
      <c r="M661" s="20">
        <v>36.6</v>
      </c>
      <c r="N661" s="1">
        <v>16.1799999999999</v>
      </c>
      <c r="O661" s="1" t="s">
        <v>135</v>
      </c>
      <c r="Q661" s="20">
        <v>46.6</v>
      </c>
      <c r="R661" s="1">
        <v>4.96</v>
      </c>
      <c r="S661" s="1" t="s">
        <v>137</v>
      </c>
      <c r="U661" s="20">
        <v>56.6</v>
      </c>
      <c r="V661" s="1">
        <v>22.179999999999801</v>
      </c>
      <c r="W661" s="1" t="s">
        <v>137</v>
      </c>
      <c r="Y661" s="20">
        <v>66.599999999999994</v>
      </c>
      <c r="Z661" s="1">
        <v>251.10000000000099</v>
      </c>
      <c r="AA661" s="1" t="s">
        <v>137</v>
      </c>
      <c r="AC661" s="20">
        <v>76.599999999999994</v>
      </c>
      <c r="AD661" s="1">
        <v>6.9399999999999302</v>
      </c>
      <c r="AE661" s="1" t="s">
        <v>125</v>
      </c>
      <c r="AG661" s="20">
        <v>86.6</v>
      </c>
      <c r="AH661" s="1">
        <v>69.399999999999906</v>
      </c>
      <c r="AI661" s="1" t="s">
        <v>125</v>
      </c>
      <c r="AK661" s="20">
        <v>96.6</v>
      </c>
      <c r="AL661" s="1">
        <v>694.00000000000398</v>
      </c>
      <c r="AM661" s="1" t="s">
        <v>125</v>
      </c>
      <c r="AO661" s="4">
        <v>106.6</v>
      </c>
      <c r="AP661" s="1">
        <v>660340</v>
      </c>
      <c r="AQ661" s="1" t="s">
        <v>125</v>
      </c>
      <c r="AS661" s="4">
        <v>116.6</v>
      </c>
      <c r="AT661" s="1">
        <v>660340000</v>
      </c>
      <c r="AU661" s="1" t="s">
        <v>125</v>
      </c>
      <c r="AW661" s="4">
        <v>126.6</v>
      </c>
      <c r="AX661" s="1">
        <v>660340000000</v>
      </c>
      <c r="AY661" s="1" t="s">
        <v>125</v>
      </c>
      <c r="BA661" s="4">
        <v>136.6</v>
      </c>
      <c r="BB661" s="1">
        <v>660340000000000</v>
      </c>
      <c r="BC661" s="1" t="s">
        <v>125</v>
      </c>
      <c r="BE661" s="4">
        <v>146.6</v>
      </c>
      <c r="BF661" s="1">
        <v>6.6034E+17</v>
      </c>
      <c r="BG661" s="1" t="s">
        <v>125</v>
      </c>
    </row>
    <row r="662" spans="1:59" x14ac:dyDescent="0.55000000000000004">
      <c r="A662" s="20">
        <v>6.61</v>
      </c>
      <c r="B662" s="1">
        <v>661</v>
      </c>
      <c r="C662" s="1" t="s">
        <v>131</v>
      </c>
      <c r="E662" s="4">
        <v>16.61</v>
      </c>
      <c r="F662" s="21">
        <v>39.998999999999697</v>
      </c>
      <c r="G662" s="1" t="s">
        <v>129</v>
      </c>
      <c r="I662" s="20">
        <v>26.61</v>
      </c>
      <c r="J662" s="1">
        <v>39.998999999999697</v>
      </c>
      <c r="K662" s="1" t="s">
        <v>134</v>
      </c>
      <c r="M662" s="20">
        <v>36.61</v>
      </c>
      <c r="N662" s="1">
        <v>16.2029999999999</v>
      </c>
      <c r="O662" s="1" t="s">
        <v>135</v>
      </c>
      <c r="Q662" s="20">
        <v>46.61</v>
      </c>
      <c r="R662" s="1">
        <v>4.9660000000000002</v>
      </c>
      <c r="S662" s="1" t="s">
        <v>137</v>
      </c>
      <c r="U662" s="20">
        <v>56.61</v>
      </c>
      <c r="V662" s="1">
        <v>22.2029999999998</v>
      </c>
      <c r="W662" s="1" t="s">
        <v>137</v>
      </c>
      <c r="Y662" s="20">
        <v>66.61</v>
      </c>
      <c r="Z662" s="1">
        <v>251.435000000001</v>
      </c>
      <c r="AA662" s="1" t="s">
        <v>137</v>
      </c>
      <c r="AC662" s="20">
        <v>76.61</v>
      </c>
      <c r="AD662" s="1">
        <v>6.9489999999999297</v>
      </c>
      <c r="AE662" s="1" t="s">
        <v>125</v>
      </c>
      <c r="AG662" s="20">
        <v>86.61</v>
      </c>
      <c r="AH662" s="1">
        <v>69.489999999999895</v>
      </c>
      <c r="AI662" s="1" t="s">
        <v>125</v>
      </c>
      <c r="AK662" s="20">
        <v>96.61</v>
      </c>
      <c r="AL662" s="1">
        <v>694.90000000000396</v>
      </c>
      <c r="AM662" s="1" t="s">
        <v>125</v>
      </c>
      <c r="AO662" s="4">
        <v>106.61</v>
      </c>
      <c r="AP662" s="1">
        <v>661339</v>
      </c>
      <c r="AQ662" s="1" t="s">
        <v>125</v>
      </c>
      <c r="AS662" s="4">
        <v>116.61</v>
      </c>
      <c r="AT662" s="1">
        <v>661339000</v>
      </c>
      <c r="AU662" s="1" t="s">
        <v>125</v>
      </c>
      <c r="AW662" s="4">
        <v>126.61</v>
      </c>
      <c r="AX662" s="1">
        <v>661339000000</v>
      </c>
      <c r="AY662" s="1" t="s">
        <v>125</v>
      </c>
      <c r="BA662" s="4">
        <v>136.61000000000001</v>
      </c>
      <c r="BB662" s="1">
        <v>661339000000000</v>
      </c>
      <c r="BC662" s="1" t="s">
        <v>125</v>
      </c>
      <c r="BE662" s="4">
        <v>146.61000000000001</v>
      </c>
      <c r="BF662" s="1">
        <v>6.61339E+17</v>
      </c>
      <c r="BG662" s="1" t="s">
        <v>125</v>
      </c>
    </row>
    <row r="663" spans="1:59" x14ac:dyDescent="0.55000000000000004">
      <c r="A663" s="20">
        <v>6.62</v>
      </c>
      <c r="B663" s="1">
        <v>662</v>
      </c>
      <c r="C663" s="1" t="s">
        <v>131</v>
      </c>
      <c r="E663" s="4">
        <v>16.62</v>
      </c>
      <c r="F663" s="21">
        <v>40.057999999999701</v>
      </c>
      <c r="G663" s="1" t="s">
        <v>129</v>
      </c>
      <c r="I663" s="20">
        <v>26.62</v>
      </c>
      <c r="J663" s="1">
        <v>40.057999999999701</v>
      </c>
      <c r="K663" s="1" t="s">
        <v>134</v>
      </c>
      <c r="M663" s="20">
        <v>36.619999999999997</v>
      </c>
      <c r="N663" s="1">
        <v>16.2259999999999</v>
      </c>
      <c r="O663" s="1" t="s">
        <v>135</v>
      </c>
      <c r="Q663" s="20">
        <v>46.62</v>
      </c>
      <c r="R663" s="1">
        <v>4.9720000000000004</v>
      </c>
      <c r="S663" s="1" t="s">
        <v>137</v>
      </c>
      <c r="U663" s="20">
        <v>56.62</v>
      </c>
      <c r="V663" s="1">
        <v>22.2259999999998</v>
      </c>
      <c r="W663" s="1" t="s">
        <v>137</v>
      </c>
      <c r="Y663" s="20">
        <v>66.62</v>
      </c>
      <c r="Z663" s="1">
        <v>251.770000000001</v>
      </c>
      <c r="AA663" s="1" t="s">
        <v>137</v>
      </c>
      <c r="AC663" s="20">
        <v>76.62</v>
      </c>
      <c r="AD663" s="1">
        <v>6.95799999999993</v>
      </c>
      <c r="AE663" s="1" t="s">
        <v>125</v>
      </c>
      <c r="AG663" s="20">
        <v>86.62</v>
      </c>
      <c r="AH663" s="1">
        <v>69.579999999999899</v>
      </c>
      <c r="AI663" s="1" t="s">
        <v>125</v>
      </c>
      <c r="AK663" s="20">
        <v>96.62</v>
      </c>
      <c r="AL663" s="1">
        <v>695.80000000000405</v>
      </c>
      <c r="AM663" s="1" t="s">
        <v>125</v>
      </c>
      <c r="AO663" s="4">
        <v>106.62</v>
      </c>
      <c r="AP663" s="1">
        <v>662338</v>
      </c>
      <c r="AQ663" s="1" t="s">
        <v>125</v>
      </c>
      <c r="AS663" s="4">
        <v>116.62</v>
      </c>
      <c r="AT663" s="1">
        <v>662338000</v>
      </c>
      <c r="AU663" s="1" t="s">
        <v>125</v>
      </c>
      <c r="AW663" s="4">
        <v>126.62</v>
      </c>
      <c r="AX663" s="1">
        <v>662338000000</v>
      </c>
      <c r="AY663" s="1" t="s">
        <v>125</v>
      </c>
      <c r="BA663" s="4">
        <v>136.62</v>
      </c>
      <c r="BB663" s="1">
        <v>662338000000000</v>
      </c>
      <c r="BC663" s="1" t="s">
        <v>125</v>
      </c>
      <c r="BE663" s="4">
        <v>146.62</v>
      </c>
      <c r="BF663" s="1">
        <v>6.62338E+17</v>
      </c>
      <c r="BG663" s="1" t="s">
        <v>125</v>
      </c>
    </row>
    <row r="664" spans="1:59" x14ac:dyDescent="0.55000000000000004">
      <c r="A664" s="20">
        <v>6.63</v>
      </c>
      <c r="B664" s="1">
        <v>663</v>
      </c>
      <c r="C664" s="1" t="s">
        <v>131</v>
      </c>
      <c r="E664" s="4">
        <v>16.63</v>
      </c>
      <c r="F664" s="21">
        <v>40.116999999999699</v>
      </c>
      <c r="G664" s="1" t="s">
        <v>129</v>
      </c>
      <c r="I664" s="20">
        <v>26.63</v>
      </c>
      <c r="J664" s="1">
        <v>40.116999999999699</v>
      </c>
      <c r="K664" s="1" t="s">
        <v>134</v>
      </c>
      <c r="M664" s="20">
        <v>36.630000000000003</v>
      </c>
      <c r="N664" s="1">
        <v>16.248999999999899</v>
      </c>
      <c r="O664" s="1" t="s">
        <v>135</v>
      </c>
      <c r="Q664" s="20">
        <v>46.63</v>
      </c>
      <c r="R664" s="1">
        <v>4.9779999999999998</v>
      </c>
      <c r="S664" s="1" t="s">
        <v>137</v>
      </c>
      <c r="U664" s="20">
        <v>56.63</v>
      </c>
      <c r="V664" s="1">
        <v>22.2489999999998</v>
      </c>
      <c r="W664" s="1" t="s">
        <v>137</v>
      </c>
      <c r="Y664" s="20">
        <v>66.63</v>
      </c>
      <c r="Z664" s="1">
        <v>252.10500000000101</v>
      </c>
      <c r="AA664" s="1" t="s">
        <v>137</v>
      </c>
      <c r="AC664" s="20">
        <v>76.63</v>
      </c>
      <c r="AD664" s="1">
        <v>6.9669999999999304</v>
      </c>
      <c r="AE664" s="1" t="s">
        <v>125</v>
      </c>
      <c r="AG664" s="20">
        <v>86.63</v>
      </c>
      <c r="AH664" s="1">
        <v>69.669999999999902</v>
      </c>
      <c r="AI664" s="1" t="s">
        <v>125</v>
      </c>
      <c r="AK664" s="20">
        <v>96.63</v>
      </c>
      <c r="AL664" s="1">
        <v>696.70000000000402</v>
      </c>
      <c r="AM664" s="1" t="s">
        <v>125</v>
      </c>
      <c r="AO664" s="4">
        <v>106.63</v>
      </c>
      <c r="AP664" s="1">
        <v>663337</v>
      </c>
      <c r="AQ664" s="1" t="s">
        <v>125</v>
      </c>
      <c r="AS664" s="4">
        <v>116.63</v>
      </c>
      <c r="AT664" s="1">
        <v>663337000</v>
      </c>
      <c r="AU664" s="1" t="s">
        <v>125</v>
      </c>
      <c r="AW664" s="4">
        <v>126.63</v>
      </c>
      <c r="AX664" s="1">
        <v>663337000000</v>
      </c>
      <c r="AY664" s="1" t="s">
        <v>125</v>
      </c>
      <c r="BA664" s="4">
        <v>136.63</v>
      </c>
      <c r="BB664" s="1">
        <v>663337000000000</v>
      </c>
      <c r="BC664" s="1" t="s">
        <v>125</v>
      </c>
      <c r="BE664" s="4">
        <v>146.63</v>
      </c>
      <c r="BF664" s="1">
        <v>6.63337E+17</v>
      </c>
      <c r="BG664" s="1" t="s">
        <v>125</v>
      </c>
    </row>
    <row r="665" spans="1:59" x14ac:dyDescent="0.55000000000000004">
      <c r="A665" s="20">
        <v>6.64</v>
      </c>
      <c r="B665" s="1">
        <v>664</v>
      </c>
      <c r="C665" s="1" t="s">
        <v>131</v>
      </c>
      <c r="E665" s="4">
        <v>16.64</v>
      </c>
      <c r="F665" s="21">
        <v>40.175999999999704</v>
      </c>
      <c r="G665" s="1" t="s">
        <v>129</v>
      </c>
      <c r="I665" s="20">
        <v>26.64</v>
      </c>
      <c r="J665" s="1">
        <v>40.175999999999704</v>
      </c>
      <c r="K665" s="1" t="s">
        <v>134</v>
      </c>
      <c r="M665" s="20">
        <v>36.64</v>
      </c>
      <c r="N665" s="1">
        <v>16.271999999999899</v>
      </c>
      <c r="O665" s="1" t="s">
        <v>135</v>
      </c>
      <c r="Q665" s="20">
        <v>46.64</v>
      </c>
      <c r="R665" s="1">
        <v>4.984</v>
      </c>
      <c r="S665" s="1" t="s">
        <v>137</v>
      </c>
      <c r="U665" s="20">
        <v>56.64</v>
      </c>
      <c r="V665" s="1">
        <v>22.2719999999998</v>
      </c>
      <c r="W665" s="1" t="s">
        <v>137</v>
      </c>
      <c r="Y665" s="20">
        <v>66.64</v>
      </c>
      <c r="Z665" s="1">
        <v>252.44000000000099</v>
      </c>
      <c r="AA665" s="1" t="s">
        <v>137</v>
      </c>
      <c r="AC665" s="20">
        <v>76.64</v>
      </c>
      <c r="AD665" s="1">
        <v>6.9759999999999298</v>
      </c>
      <c r="AE665" s="1" t="s">
        <v>125</v>
      </c>
      <c r="AG665" s="20">
        <v>86.64</v>
      </c>
      <c r="AH665" s="1">
        <v>69.759999999999906</v>
      </c>
      <c r="AI665" s="1" t="s">
        <v>125</v>
      </c>
      <c r="AK665" s="20">
        <v>96.64</v>
      </c>
      <c r="AL665" s="1">
        <v>697.600000000004</v>
      </c>
      <c r="AM665" s="1" t="s">
        <v>125</v>
      </c>
      <c r="AO665" s="4">
        <v>106.64</v>
      </c>
      <c r="AP665" s="1">
        <v>664336</v>
      </c>
      <c r="AQ665" s="1" t="s">
        <v>125</v>
      </c>
      <c r="AS665" s="4">
        <v>116.64</v>
      </c>
      <c r="AT665" s="1">
        <v>664336000</v>
      </c>
      <c r="AU665" s="1" t="s">
        <v>125</v>
      </c>
      <c r="AW665" s="4">
        <v>126.64</v>
      </c>
      <c r="AX665" s="1">
        <v>664336000000</v>
      </c>
      <c r="AY665" s="1" t="s">
        <v>125</v>
      </c>
      <c r="BA665" s="4">
        <v>136.63999999999999</v>
      </c>
      <c r="BB665" s="1">
        <v>664336000000000</v>
      </c>
      <c r="BC665" s="1" t="s">
        <v>125</v>
      </c>
      <c r="BE665" s="4">
        <v>146.63999999999999</v>
      </c>
      <c r="BF665" s="1">
        <v>6.64336E+17</v>
      </c>
      <c r="BG665" s="1" t="s">
        <v>125</v>
      </c>
    </row>
    <row r="666" spans="1:59" x14ac:dyDescent="0.55000000000000004">
      <c r="A666" s="20">
        <v>6.65</v>
      </c>
      <c r="B666" s="1">
        <v>665</v>
      </c>
      <c r="C666" s="1" t="s">
        <v>131</v>
      </c>
      <c r="E666" s="4">
        <v>16.649999999999999</v>
      </c>
      <c r="F666" s="21">
        <v>40.234999999999701</v>
      </c>
      <c r="G666" s="1" t="s">
        <v>129</v>
      </c>
      <c r="I666" s="20">
        <v>26.65</v>
      </c>
      <c r="J666" s="1">
        <v>40.234999999999701</v>
      </c>
      <c r="K666" s="1" t="s">
        <v>134</v>
      </c>
      <c r="M666" s="20">
        <v>36.65</v>
      </c>
      <c r="N666" s="1">
        <v>16.294999999999899</v>
      </c>
      <c r="O666" s="1" t="s">
        <v>135</v>
      </c>
      <c r="Q666" s="20">
        <v>46.65</v>
      </c>
      <c r="R666" s="1">
        <v>4.99</v>
      </c>
      <c r="S666" s="1" t="s">
        <v>137</v>
      </c>
      <c r="U666" s="20">
        <v>56.65</v>
      </c>
      <c r="V666" s="1">
        <v>22.294999999999799</v>
      </c>
      <c r="W666" s="1" t="s">
        <v>137</v>
      </c>
      <c r="Y666" s="20">
        <v>66.650000000000006</v>
      </c>
      <c r="Z666" s="1">
        <v>252.775000000001</v>
      </c>
      <c r="AA666" s="1" t="s">
        <v>137</v>
      </c>
      <c r="AC666" s="20">
        <v>76.650000000000006</v>
      </c>
      <c r="AD666" s="1">
        <v>6.9849999999999302</v>
      </c>
      <c r="AE666" s="1" t="s">
        <v>125</v>
      </c>
      <c r="AG666" s="20">
        <v>86.65</v>
      </c>
      <c r="AH666" s="1">
        <v>69.849999999999895</v>
      </c>
      <c r="AI666" s="1" t="s">
        <v>125</v>
      </c>
      <c r="AK666" s="20">
        <v>96.65</v>
      </c>
      <c r="AL666" s="1">
        <v>698.50000000000398</v>
      </c>
      <c r="AM666" s="1" t="s">
        <v>125</v>
      </c>
      <c r="AO666" s="4">
        <v>106.65</v>
      </c>
      <c r="AP666" s="1">
        <v>665335</v>
      </c>
      <c r="AQ666" s="1" t="s">
        <v>125</v>
      </c>
      <c r="AS666" s="4">
        <v>116.65</v>
      </c>
      <c r="AT666" s="1">
        <v>665335000</v>
      </c>
      <c r="AU666" s="1" t="s">
        <v>125</v>
      </c>
      <c r="AW666" s="4">
        <v>126.65</v>
      </c>
      <c r="AX666" s="1">
        <v>665335000000</v>
      </c>
      <c r="AY666" s="1" t="s">
        <v>125</v>
      </c>
      <c r="BA666" s="4">
        <v>136.65</v>
      </c>
      <c r="BB666" s="1">
        <v>665335000000000</v>
      </c>
      <c r="BC666" s="1" t="s">
        <v>125</v>
      </c>
      <c r="BE666" s="4">
        <v>146.65</v>
      </c>
      <c r="BF666" s="1">
        <v>6.65335E+17</v>
      </c>
      <c r="BG666" s="1" t="s">
        <v>125</v>
      </c>
    </row>
    <row r="667" spans="1:59" x14ac:dyDescent="0.55000000000000004">
      <c r="A667" s="20">
        <v>6.66</v>
      </c>
      <c r="B667" s="1">
        <v>666</v>
      </c>
      <c r="C667" s="1" t="s">
        <v>131</v>
      </c>
      <c r="E667" s="4">
        <v>16.66</v>
      </c>
      <c r="F667" s="21">
        <v>40.293999999999699</v>
      </c>
      <c r="G667" s="1" t="s">
        <v>129</v>
      </c>
      <c r="I667" s="20">
        <v>26.66</v>
      </c>
      <c r="J667" s="1">
        <v>40.293999999999699</v>
      </c>
      <c r="K667" s="1" t="s">
        <v>134</v>
      </c>
      <c r="M667" s="20">
        <v>36.659999999999997</v>
      </c>
      <c r="N667" s="1">
        <v>16.317999999999898</v>
      </c>
      <c r="O667" s="1" t="s">
        <v>135</v>
      </c>
      <c r="Q667" s="20">
        <v>46.66</v>
      </c>
      <c r="R667" s="1">
        <v>4.9960000000000004</v>
      </c>
      <c r="S667" s="1" t="s">
        <v>137</v>
      </c>
      <c r="U667" s="20">
        <v>56.66</v>
      </c>
      <c r="V667" s="1">
        <v>22.317999999999799</v>
      </c>
      <c r="W667" s="1" t="s">
        <v>137</v>
      </c>
      <c r="Y667" s="20">
        <v>66.66</v>
      </c>
      <c r="Z667" s="1">
        <v>253.11000000000101</v>
      </c>
      <c r="AA667" s="1" t="s">
        <v>137</v>
      </c>
      <c r="AC667" s="20">
        <v>76.66</v>
      </c>
      <c r="AD667" s="1">
        <v>6.9939999999999296</v>
      </c>
      <c r="AE667" s="1" t="s">
        <v>125</v>
      </c>
      <c r="AG667" s="20">
        <v>86.66</v>
      </c>
      <c r="AH667" s="1">
        <v>69.939999999999898</v>
      </c>
      <c r="AI667" s="1" t="s">
        <v>125</v>
      </c>
      <c r="AK667" s="20">
        <v>96.66</v>
      </c>
      <c r="AL667" s="1">
        <v>699.40000000000396</v>
      </c>
      <c r="AM667" s="1" t="s">
        <v>125</v>
      </c>
      <c r="AO667" s="4">
        <v>106.66</v>
      </c>
      <c r="AP667" s="1">
        <v>666334</v>
      </c>
      <c r="AQ667" s="1" t="s">
        <v>125</v>
      </c>
      <c r="AS667" s="4">
        <v>116.66</v>
      </c>
      <c r="AT667" s="1">
        <v>666334000</v>
      </c>
      <c r="AU667" s="1" t="s">
        <v>125</v>
      </c>
      <c r="AW667" s="4">
        <v>126.66</v>
      </c>
      <c r="AX667" s="1">
        <v>666334000000</v>
      </c>
      <c r="AY667" s="1" t="s">
        <v>125</v>
      </c>
      <c r="BA667" s="4">
        <v>136.66</v>
      </c>
      <c r="BB667" s="1">
        <v>666334000000000</v>
      </c>
      <c r="BC667" s="1" t="s">
        <v>125</v>
      </c>
      <c r="BE667" s="4">
        <v>146.66</v>
      </c>
      <c r="BF667" s="1">
        <v>6.66334E+17</v>
      </c>
      <c r="BG667" s="1" t="s">
        <v>125</v>
      </c>
    </row>
    <row r="668" spans="1:59" x14ac:dyDescent="0.55000000000000004">
      <c r="A668" s="20">
        <v>6.67</v>
      </c>
      <c r="B668" s="1">
        <v>667</v>
      </c>
      <c r="C668" s="1" t="s">
        <v>131</v>
      </c>
      <c r="E668" s="4">
        <v>16.670000000000002</v>
      </c>
      <c r="F668" s="21">
        <v>40.352999999999703</v>
      </c>
      <c r="G668" s="1" t="s">
        <v>129</v>
      </c>
      <c r="I668" s="20">
        <v>26.67</v>
      </c>
      <c r="J668" s="1">
        <v>40.352999999999703</v>
      </c>
      <c r="K668" s="1" t="s">
        <v>134</v>
      </c>
      <c r="M668" s="20">
        <v>36.67</v>
      </c>
      <c r="N668" s="1">
        <v>16.340999999999902</v>
      </c>
      <c r="O668" s="1" t="s">
        <v>135</v>
      </c>
      <c r="Q668" s="20">
        <v>46.67</v>
      </c>
      <c r="R668" s="1">
        <v>5.0019999999999998</v>
      </c>
      <c r="S668" s="1" t="s">
        <v>137</v>
      </c>
      <c r="U668" s="20">
        <v>56.67</v>
      </c>
      <c r="V668" s="1">
        <v>22.340999999999799</v>
      </c>
      <c r="W668" s="1" t="s">
        <v>137</v>
      </c>
      <c r="Y668" s="20">
        <v>66.67</v>
      </c>
      <c r="Z668" s="1">
        <v>253.44500000000099</v>
      </c>
      <c r="AA668" s="1" t="s">
        <v>137</v>
      </c>
      <c r="AC668" s="20">
        <v>76.67</v>
      </c>
      <c r="AD668" s="1">
        <v>7.0029999999999299</v>
      </c>
      <c r="AE668" s="1" t="s">
        <v>125</v>
      </c>
      <c r="AG668" s="20">
        <v>86.67</v>
      </c>
      <c r="AH668" s="1">
        <v>70.029999999999902</v>
      </c>
      <c r="AI668" s="1" t="s">
        <v>125</v>
      </c>
      <c r="AK668" s="20">
        <v>96.67</v>
      </c>
      <c r="AL668" s="1">
        <v>700.30000000000405</v>
      </c>
      <c r="AM668" s="1" t="s">
        <v>125</v>
      </c>
      <c r="AO668" s="4">
        <v>106.67</v>
      </c>
      <c r="AP668" s="1">
        <v>667333</v>
      </c>
      <c r="AQ668" s="1" t="s">
        <v>125</v>
      </c>
      <c r="AS668" s="4">
        <v>116.67</v>
      </c>
      <c r="AT668" s="1">
        <v>667333000</v>
      </c>
      <c r="AU668" s="1" t="s">
        <v>125</v>
      </c>
      <c r="AW668" s="4">
        <v>126.67</v>
      </c>
      <c r="AX668" s="1">
        <v>667333000000</v>
      </c>
      <c r="AY668" s="1" t="s">
        <v>125</v>
      </c>
      <c r="BA668" s="4">
        <v>136.66999999999999</v>
      </c>
      <c r="BB668" s="1">
        <v>667333000000000</v>
      </c>
      <c r="BC668" s="1" t="s">
        <v>125</v>
      </c>
      <c r="BE668" s="4">
        <v>146.66999999999999</v>
      </c>
      <c r="BF668" s="1">
        <v>6.67333E+17</v>
      </c>
      <c r="BG668" s="1" t="s">
        <v>125</v>
      </c>
    </row>
    <row r="669" spans="1:59" x14ac:dyDescent="0.55000000000000004">
      <c r="A669" s="20">
        <v>6.68</v>
      </c>
      <c r="B669" s="1">
        <v>668</v>
      </c>
      <c r="C669" s="1" t="s">
        <v>131</v>
      </c>
      <c r="E669" s="4">
        <v>16.68</v>
      </c>
      <c r="F669" s="21">
        <v>40.411999999999701</v>
      </c>
      <c r="G669" s="1" t="s">
        <v>129</v>
      </c>
      <c r="I669" s="20">
        <v>26.68</v>
      </c>
      <c r="J669" s="1">
        <v>40.411999999999701</v>
      </c>
      <c r="K669" s="1" t="s">
        <v>134</v>
      </c>
      <c r="M669" s="20">
        <v>36.68</v>
      </c>
      <c r="N669" s="1">
        <v>16.363999999999901</v>
      </c>
      <c r="O669" s="1" t="s">
        <v>135</v>
      </c>
      <c r="Q669" s="20">
        <v>46.68</v>
      </c>
      <c r="R669" s="1">
        <v>5.008</v>
      </c>
      <c r="S669" s="1" t="s">
        <v>137</v>
      </c>
      <c r="U669" s="20">
        <v>56.68</v>
      </c>
      <c r="V669" s="1">
        <v>22.363999999999798</v>
      </c>
      <c r="W669" s="1" t="s">
        <v>137</v>
      </c>
      <c r="Y669" s="20">
        <v>66.680000000000007</v>
      </c>
      <c r="Z669" s="1">
        <v>253.780000000001</v>
      </c>
      <c r="AA669" s="1" t="s">
        <v>137</v>
      </c>
      <c r="AC669" s="20">
        <v>76.680000000000007</v>
      </c>
      <c r="AD669" s="1">
        <v>7.0119999999999303</v>
      </c>
      <c r="AE669" s="1" t="s">
        <v>125</v>
      </c>
      <c r="AG669" s="20">
        <v>86.68</v>
      </c>
      <c r="AH669" s="1">
        <v>70.119999999999905</v>
      </c>
      <c r="AI669" s="1" t="s">
        <v>125</v>
      </c>
      <c r="AK669" s="20">
        <v>96.68</v>
      </c>
      <c r="AL669" s="1">
        <v>701.20000000000402</v>
      </c>
      <c r="AM669" s="1" t="s">
        <v>125</v>
      </c>
      <c r="AO669" s="4">
        <v>106.68</v>
      </c>
      <c r="AP669" s="1">
        <v>668332</v>
      </c>
      <c r="AQ669" s="1" t="s">
        <v>125</v>
      </c>
      <c r="AS669" s="4">
        <v>116.68</v>
      </c>
      <c r="AT669" s="1">
        <v>668332000</v>
      </c>
      <c r="AU669" s="1" t="s">
        <v>125</v>
      </c>
      <c r="AW669" s="4">
        <v>126.68</v>
      </c>
      <c r="AX669" s="1">
        <v>668332000000</v>
      </c>
      <c r="AY669" s="1" t="s">
        <v>125</v>
      </c>
      <c r="BA669" s="4">
        <v>136.68</v>
      </c>
      <c r="BB669" s="1">
        <v>668332000000000</v>
      </c>
      <c r="BC669" s="1" t="s">
        <v>125</v>
      </c>
      <c r="BE669" s="4">
        <v>146.68</v>
      </c>
      <c r="BF669" s="1">
        <v>6.68332E+17</v>
      </c>
      <c r="BG669" s="1" t="s">
        <v>125</v>
      </c>
    </row>
    <row r="670" spans="1:59" x14ac:dyDescent="0.55000000000000004">
      <c r="A670" s="20">
        <v>6.69</v>
      </c>
      <c r="B670" s="1">
        <v>669</v>
      </c>
      <c r="C670" s="1" t="s">
        <v>131</v>
      </c>
      <c r="E670" s="4">
        <v>16.690000000000001</v>
      </c>
      <c r="F670" s="21">
        <v>40.470999999999698</v>
      </c>
      <c r="G670" s="1" t="s">
        <v>129</v>
      </c>
      <c r="I670" s="20">
        <v>26.69</v>
      </c>
      <c r="J670" s="1">
        <v>40.470999999999698</v>
      </c>
      <c r="K670" s="1" t="s">
        <v>134</v>
      </c>
      <c r="M670" s="20">
        <v>36.69</v>
      </c>
      <c r="N670" s="1">
        <v>16.386999999999901</v>
      </c>
      <c r="O670" s="1" t="s">
        <v>135</v>
      </c>
      <c r="Q670" s="20">
        <v>46.69</v>
      </c>
      <c r="R670" s="1">
        <v>5.0140000000000002</v>
      </c>
      <c r="S670" s="1" t="s">
        <v>137</v>
      </c>
      <c r="U670" s="20">
        <v>56.69</v>
      </c>
      <c r="V670" s="1">
        <v>22.386999999999802</v>
      </c>
      <c r="W670" s="1" t="s">
        <v>137</v>
      </c>
      <c r="Y670" s="20">
        <v>66.69</v>
      </c>
      <c r="Z670" s="1">
        <v>254.115000000001</v>
      </c>
      <c r="AA670" s="1" t="s">
        <v>137</v>
      </c>
      <c r="AC670" s="20">
        <v>76.69</v>
      </c>
      <c r="AD670" s="1">
        <v>7.0209999999999297</v>
      </c>
      <c r="AE670" s="1" t="s">
        <v>125</v>
      </c>
      <c r="AG670" s="20">
        <v>86.69</v>
      </c>
      <c r="AH670" s="1">
        <v>70.209999999999894</v>
      </c>
      <c r="AI670" s="1" t="s">
        <v>125</v>
      </c>
      <c r="AK670" s="20">
        <v>96.69</v>
      </c>
      <c r="AL670" s="1">
        <v>702.100000000004</v>
      </c>
      <c r="AM670" s="1" t="s">
        <v>125</v>
      </c>
      <c r="AO670" s="4">
        <v>106.69</v>
      </c>
      <c r="AP670" s="1">
        <v>669331</v>
      </c>
      <c r="AQ670" s="1" t="s">
        <v>125</v>
      </c>
      <c r="AS670" s="4">
        <v>116.69</v>
      </c>
      <c r="AT670" s="1">
        <v>669331000</v>
      </c>
      <c r="AU670" s="1" t="s">
        <v>125</v>
      </c>
      <c r="AW670" s="4">
        <v>126.69</v>
      </c>
      <c r="AX670" s="1">
        <v>669331000000</v>
      </c>
      <c r="AY670" s="1" t="s">
        <v>125</v>
      </c>
      <c r="BA670" s="4">
        <v>136.69</v>
      </c>
      <c r="BB670" s="1">
        <v>669331000000000</v>
      </c>
      <c r="BC670" s="1" t="s">
        <v>125</v>
      </c>
      <c r="BE670" s="4">
        <v>146.69</v>
      </c>
      <c r="BF670" s="1">
        <v>6.69331E+17</v>
      </c>
      <c r="BG670" s="1" t="s">
        <v>125</v>
      </c>
    </row>
    <row r="671" spans="1:59" x14ac:dyDescent="0.55000000000000004">
      <c r="A671" s="20">
        <v>6.7</v>
      </c>
      <c r="B671" s="1">
        <v>670</v>
      </c>
      <c r="C671" s="1" t="s">
        <v>131</v>
      </c>
      <c r="E671" s="4">
        <v>16.7</v>
      </c>
      <c r="F671" s="21">
        <v>40.529999999999703</v>
      </c>
      <c r="G671" s="1" t="s">
        <v>129</v>
      </c>
      <c r="I671" s="20">
        <v>26.7</v>
      </c>
      <c r="J671" s="1">
        <v>40.529999999999703</v>
      </c>
      <c r="K671" s="1" t="s">
        <v>134</v>
      </c>
      <c r="M671" s="20">
        <v>36.700000000000003</v>
      </c>
      <c r="N671" s="1">
        <v>16.409999999999901</v>
      </c>
      <c r="O671" s="1" t="s">
        <v>135</v>
      </c>
      <c r="Q671" s="20">
        <v>46.7</v>
      </c>
      <c r="R671" s="1">
        <v>5.0199999999999996</v>
      </c>
      <c r="S671" s="1" t="s">
        <v>137</v>
      </c>
      <c r="U671" s="20">
        <v>56.7</v>
      </c>
      <c r="V671" s="1">
        <v>22.409999999999801</v>
      </c>
      <c r="W671" s="1" t="s">
        <v>137</v>
      </c>
      <c r="Y671" s="20">
        <v>66.7</v>
      </c>
      <c r="Z671" s="1">
        <v>254.45000000000101</v>
      </c>
      <c r="AA671" s="1" t="s">
        <v>137</v>
      </c>
      <c r="AC671" s="20">
        <v>76.7</v>
      </c>
      <c r="AD671" s="1">
        <v>7.0299999999999301</v>
      </c>
      <c r="AE671" s="1" t="s">
        <v>125</v>
      </c>
      <c r="AG671" s="20">
        <v>86.7</v>
      </c>
      <c r="AH671" s="1">
        <v>70.299999999999898</v>
      </c>
      <c r="AI671" s="1" t="s">
        <v>125</v>
      </c>
      <c r="AK671" s="20">
        <v>96.7</v>
      </c>
      <c r="AL671" s="1">
        <v>703.00000000000398</v>
      </c>
      <c r="AM671" s="1" t="s">
        <v>125</v>
      </c>
      <c r="AO671" s="4">
        <v>106.7</v>
      </c>
      <c r="AP671" s="1">
        <v>670330</v>
      </c>
      <c r="AQ671" s="1" t="s">
        <v>125</v>
      </c>
      <c r="AS671" s="4">
        <v>116.7</v>
      </c>
      <c r="AT671" s="1">
        <v>670330000</v>
      </c>
      <c r="AU671" s="1" t="s">
        <v>125</v>
      </c>
      <c r="AW671" s="4">
        <v>126.7</v>
      </c>
      <c r="AX671" s="1">
        <v>670330000000</v>
      </c>
      <c r="AY671" s="1" t="s">
        <v>125</v>
      </c>
      <c r="BA671" s="4">
        <v>136.69999999999999</v>
      </c>
      <c r="BB671" s="1">
        <v>670330000000000</v>
      </c>
      <c r="BC671" s="1" t="s">
        <v>125</v>
      </c>
      <c r="BE671" s="4">
        <v>146.69999999999999</v>
      </c>
      <c r="BF671" s="1">
        <v>6.7033E+17</v>
      </c>
      <c r="BG671" s="1" t="s">
        <v>125</v>
      </c>
    </row>
    <row r="672" spans="1:59" x14ac:dyDescent="0.55000000000000004">
      <c r="A672" s="20">
        <v>6.71</v>
      </c>
      <c r="B672" s="1">
        <v>671</v>
      </c>
      <c r="C672" s="1" t="s">
        <v>131</v>
      </c>
      <c r="E672" s="4">
        <v>16.71</v>
      </c>
      <c r="F672" s="21">
        <v>40.5889999999997</v>
      </c>
      <c r="G672" s="1" t="s">
        <v>129</v>
      </c>
      <c r="I672" s="20">
        <v>26.71</v>
      </c>
      <c r="J672" s="1">
        <v>40.5889999999997</v>
      </c>
      <c r="K672" s="1" t="s">
        <v>134</v>
      </c>
      <c r="M672" s="20">
        <v>36.71</v>
      </c>
      <c r="N672" s="1">
        <v>16.4329999999999</v>
      </c>
      <c r="O672" s="1" t="s">
        <v>135</v>
      </c>
      <c r="Q672" s="20">
        <v>46.71</v>
      </c>
      <c r="R672" s="1">
        <v>5.0259999999999998</v>
      </c>
      <c r="S672" s="1" t="s">
        <v>137</v>
      </c>
      <c r="U672" s="20">
        <v>56.71</v>
      </c>
      <c r="V672" s="1">
        <v>22.432999999999801</v>
      </c>
      <c r="W672" s="1" t="s">
        <v>137</v>
      </c>
      <c r="Y672" s="20">
        <v>66.709999999999994</v>
      </c>
      <c r="Z672" s="1">
        <v>254.78500000000099</v>
      </c>
      <c r="AA672" s="1" t="s">
        <v>137</v>
      </c>
      <c r="AC672" s="20">
        <v>76.709999999999994</v>
      </c>
      <c r="AD672" s="1">
        <v>7.0389999999999304</v>
      </c>
      <c r="AE672" s="1" t="s">
        <v>125</v>
      </c>
      <c r="AG672" s="20">
        <v>86.71</v>
      </c>
      <c r="AH672" s="1">
        <v>70.389999999999901</v>
      </c>
      <c r="AI672" s="1" t="s">
        <v>125</v>
      </c>
      <c r="AK672" s="20">
        <v>96.71</v>
      </c>
      <c r="AL672" s="1">
        <v>703.90000000000396</v>
      </c>
      <c r="AM672" s="1" t="s">
        <v>125</v>
      </c>
      <c r="AO672" s="4">
        <v>106.71</v>
      </c>
      <c r="AP672" s="1">
        <v>671329</v>
      </c>
      <c r="AQ672" s="1" t="s">
        <v>125</v>
      </c>
      <c r="AS672" s="4">
        <v>116.71</v>
      </c>
      <c r="AT672" s="1">
        <v>671329000</v>
      </c>
      <c r="AU672" s="1" t="s">
        <v>125</v>
      </c>
      <c r="AW672" s="4">
        <v>126.71</v>
      </c>
      <c r="AX672" s="1">
        <v>671329000000</v>
      </c>
      <c r="AY672" s="1" t="s">
        <v>125</v>
      </c>
      <c r="BA672" s="4">
        <v>136.71</v>
      </c>
      <c r="BB672" s="1">
        <v>671329000000000</v>
      </c>
      <c r="BC672" s="1" t="s">
        <v>125</v>
      </c>
      <c r="BE672" s="4">
        <v>146.71</v>
      </c>
      <c r="BF672" s="1">
        <v>6.71329E+17</v>
      </c>
      <c r="BG672" s="1" t="s">
        <v>125</v>
      </c>
    </row>
    <row r="673" spans="1:59" x14ac:dyDescent="0.55000000000000004">
      <c r="A673" s="20">
        <v>6.72</v>
      </c>
      <c r="B673" s="1">
        <v>672</v>
      </c>
      <c r="C673" s="1" t="s">
        <v>131</v>
      </c>
      <c r="E673" s="4">
        <v>16.72</v>
      </c>
      <c r="F673" s="21">
        <v>40.647999999999698</v>
      </c>
      <c r="G673" s="1" t="s">
        <v>129</v>
      </c>
      <c r="I673" s="20">
        <v>26.72</v>
      </c>
      <c r="J673" s="1">
        <v>40.647999999999698</v>
      </c>
      <c r="K673" s="1" t="s">
        <v>134</v>
      </c>
      <c r="M673" s="20">
        <v>36.72</v>
      </c>
      <c r="N673" s="1">
        <v>16.4559999999999</v>
      </c>
      <c r="O673" s="1" t="s">
        <v>135</v>
      </c>
      <c r="Q673" s="20">
        <v>46.72</v>
      </c>
      <c r="R673" s="1">
        <v>5.032</v>
      </c>
      <c r="S673" s="1" t="s">
        <v>137</v>
      </c>
      <c r="U673" s="20">
        <v>56.72</v>
      </c>
      <c r="V673" s="1">
        <v>22.455999999999801</v>
      </c>
      <c r="W673" s="1" t="s">
        <v>137</v>
      </c>
      <c r="Y673" s="20">
        <v>66.72</v>
      </c>
      <c r="Z673" s="1">
        <v>255.120000000001</v>
      </c>
      <c r="AA673" s="1" t="s">
        <v>137</v>
      </c>
      <c r="AC673" s="20">
        <v>76.72</v>
      </c>
      <c r="AD673" s="1">
        <v>7.0479999999999299</v>
      </c>
      <c r="AE673" s="1" t="s">
        <v>125</v>
      </c>
      <c r="AG673" s="20">
        <v>86.72</v>
      </c>
      <c r="AH673" s="1">
        <v>70.479999999999905</v>
      </c>
      <c r="AI673" s="1" t="s">
        <v>125</v>
      </c>
      <c r="AK673" s="20">
        <v>96.72</v>
      </c>
      <c r="AL673" s="1">
        <v>704.80000000000405</v>
      </c>
      <c r="AM673" s="1" t="s">
        <v>125</v>
      </c>
      <c r="AO673" s="4">
        <v>106.72</v>
      </c>
      <c r="AP673" s="1">
        <v>672328</v>
      </c>
      <c r="AQ673" s="1" t="s">
        <v>125</v>
      </c>
      <c r="AS673" s="4">
        <v>116.72</v>
      </c>
      <c r="AT673" s="1">
        <v>672328000</v>
      </c>
      <c r="AU673" s="1" t="s">
        <v>125</v>
      </c>
      <c r="AW673" s="4">
        <v>126.72</v>
      </c>
      <c r="AX673" s="1">
        <v>672328000000</v>
      </c>
      <c r="AY673" s="1" t="s">
        <v>125</v>
      </c>
      <c r="BA673" s="4">
        <v>136.72</v>
      </c>
      <c r="BB673" s="1">
        <v>672328000000000</v>
      </c>
      <c r="BC673" s="1" t="s">
        <v>125</v>
      </c>
      <c r="BE673" s="4">
        <v>146.72</v>
      </c>
      <c r="BF673" s="1">
        <v>6.72328E+17</v>
      </c>
      <c r="BG673" s="1" t="s">
        <v>125</v>
      </c>
    </row>
    <row r="674" spans="1:59" x14ac:dyDescent="0.55000000000000004">
      <c r="A674" s="20">
        <v>6.73</v>
      </c>
      <c r="B674" s="1">
        <v>673</v>
      </c>
      <c r="C674" s="1" t="s">
        <v>131</v>
      </c>
      <c r="E674" s="4">
        <v>16.73</v>
      </c>
      <c r="F674" s="21">
        <v>40.706999999999702</v>
      </c>
      <c r="G674" s="1" t="s">
        <v>129</v>
      </c>
      <c r="I674" s="20">
        <v>26.73</v>
      </c>
      <c r="J674" s="1">
        <v>40.706999999999702</v>
      </c>
      <c r="K674" s="1" t="s">
        <v>134</v>
      </c>
      <c r="M674" s="20">
        <v>36.729999999999997</v>
      </c>
      <c r="N674" s="1">
        <v>16.4789999999999</v>
      </c>
      <c r="O674" s="1" t="s">
        <v>135</v>
      </c>
      <c r="Q674" s="20">
        <v>46.73</v>
      </c>
      <c r="R674" s="1">
        <v>5.0380000000000003</v>
      </c>
      <c r="S674" s="1" t="s">
        <v>137</v>
      </c>
      <c r="U674" s="20">
        <v>56.73</v>
      </c>
      <c r="V674" s="1">
        <v>22.4789999999998</v>
      </c>
      <c r="W674" s="1" t="s">
        <v>137</v>
      </c>
      <c r="Y674" s="20">
        <v>66.73</v>
      </c>
      <c r="Z674" s="1">
        <v>255.45500000000101</v>
      </c>
      <c r="AA674" s="1" t="s">
        <v>137</v>
      </c>
      <c r="AC674" s="20">
        <v>76.73</v>
      </c>
      <c r="AD674" s="1">
        <v>7.0569999999999302</v>
      </c>
      <c r="AE674" s="1" t="s">
        <v>125</v>
      </c>
      <c r="AG674" s="20">
        <v>86.73</v>
      </c>
      <c r="AH674" s="1">
        <v>70.569999999999894</v>
      </c>
      <c r="AI674" s="1" t="s">
        <v>125</v>
      </c>
      <c r="AK674" s="20">
        <v>96.73</v>
      </c>
      <c r="AL674" s="1">
        <v>705.70000000000402</v>
      </c>
      <c r="AM674" s="1" t="s">
        <v>125</v>
      </c>
      <c r="AO674" s="4">
        <v>106.73</v>
      </c>
      <c r="AP674" s="1">
        <v>673327</v>
      </c>
      <c r="AQ674" s="1" t="s">
        <v>125</v>
      </c>
      <c r="AS674" s="4">
        <v>116.73</v>
      </c>
      <c r="AT674" s="1">
        <v>673327000</v>
      </c>
      <c r="AU674" s="1" t="s">
        <v>125</v>
      </c>
      <c r="AW674" s="4">
        <v>126.73</v>
      </c>
      <c r="AX674" s="1">
        <v>673327000000</v>
      </c>
      <c r="AY674" s="1" t="s">
        <v>125</v>
      </c>
      <c r="BA674" s="4">
        <v>136.72999999999999</v>
      </c>
      <c r="BB674" s="1">
        <v>673327000000000</v>
      </c>
      <c r="BC674" s="1" t="s">
        <v>125</v>
      </c>
      <c r="BE674" s="4">
        <v>146.72999999999999</v>
      </c>
      <c r="BF674" s="1">
        <v>6.73327E+17</v>
      </c>
      <c r="BG674" s="1" t="s">
        <v>125</v>
      </c>
    </row>
    <row r="675" spans="1:59" x14ac:dyDescent="0.55000000000000004">
      <c r="A675" s="20">
        <v>6.74</v>
      </c>
      <c r="B675" s="1">
        <v>674</v>
      </c>
      <c r="C675" s="1" t="s">
        <v>131</v>
      </c>
      <c r="E675" s="4">
        <v>16.739999999999998</v>
      </c>
      <c r="F675" s="21">
        <v>40.7659999999997</v>
      </c>
      <c r="G675" s="1" t="s">
        <v>129</v>
      </c>
      <c r="I675" s="20">
        <v>26.74</v>
      </c>
      <c r="J675" s="1">
        <v>40.7659999999997</v>
      </c>
      <c r="K675" s="1" t="s">
        <v>134</v>
      </c>
      <c r="M675" s="20">
        <v>36.74</v>
      </c>
      <c r="N675" s="1">
        <v>16.501999999999899</v>
      </c>
      <c r="O675" s="1" t="s">
        <v>135</v>
      </c>
      <c r="Q675" s="20">
        <v>46.74</v>
      </c>
      <c r="R675" s="1">
        <v>5.0439999999999996</v>
      </c>
      <c r="S675" s="1" t="s">
        <v>137</v>
      </c>
      <c r="U675" s="20">
        <v>56.74</v>
      </c>
      <c r="V675" s="1">
        <v>22.5019999999998</v>
      </c>
      <c r="W675" s="1" t="s">
        <v>137</v>
      </c>
      <c r="Y675" s="20">
        <v>66.739999999999995</v>
      </c>
      <c r="Z675" s="1">
        <v>255.79000000000099</v>
      </c>
      <c r="AA675" s="1" t="s">
        <v>137</v>
      </c>
      <c r="AC675" s="20">
        <v>76.739999999999995</v>
      </c>
      <c r="AD675" s="1">
        <v>7.0659999999999297</v>
      </c>
      <c r="AE675" s="1" t="s">
        <v>125</v>
      </c>
      <c r="AG675" s="20">
        <v>86.74</v>
      </c>
      <c r="AH675" s="1">
        <v>70.659999999999897</v>
      </c>
      <c r="AI675" s="1" t="s">
        <v>125</v>
      </c>
      <c r="AK675" s="20">
        <v>96.74</v>
      </c>
      <c r="AL675" s="1">
        <v>706.600000000004</v>
      </c>
      <c r="AM675" s="1" t="s">
        <v>125</v>
      </c>
      <c r="AO675" s="4">
        <v>106.74</v>
      </c>
      <c r="AP675" s="1">
        <v>674326</v>
      </c>
      <c r="AQ675" s="1" t="s">
        <v>125</v>
      </c>
      <c r="AS675" s="4">
        <v>116.74</v>
      </c>
      <c r="AT675" s="1">
        <v>674326000</v>
      </c>
      <c r="AU675" s="1" t="s">
        <v>125</v>
      </c>
      <c r="AW675" s="4">
        <v>126.74</v>
      </c>
      <c r="AX675" s="1">
        <v>674326000000</v>
      </c>
      <c r="AY675" s="1" t="s">
        <v>125</v>
      </c>
      <c r="BA675" s="4">
        <v>136.74</v>
      </c>
      <c r="BB675" s="1">
        <v>674326000000000</v>
      </c>
      <c r="BC675" s="1" t="s">
        <v>125</v>
      </c>
      <c r="BE675" s="4">
        <v>146.74</v>
      </c>
      <c r="BF675" s="1">
        <v>6.74326E+17</v>
      </c>
      <c r="BG675" s="1" t="s">
        <v>125</v>
      </c>
    </row>
    <row r="676" spans="1:59" x14ac:dyDescent="0.55000000000000004">
      <c r="A676" s="20">
        <v>6.75</v>
      </c>
      <c r="B676" s="1">
        <v>675</v>
      </c>
      <c r="C676" s="1" t="s">
        <v>131</v>
      </c>
      <c r="E676" s="4">
        <v>16.75</v>
      </c>
      <c r="F676" s="21">
        <v>40.824999999999697</v>
      </c>
      <c r="G676" s="1" t="s">
        <v>129</v>
      </c>
      <c r="I676" s="20">
        <v>26.75</v>
      </c>
      <c r="J676" s="1">
        <v>40.824999999999697</v>
      </c>
      <c r="K676" s="1" t="s">
        <v>134</v>
      </c>
      <c r="M676" s="20">
        <v>36.75</v>
      </c>
      <c r="N676" s="1">
        <v>16.524999999999899</v>
      </c>
      <c r="O676" s="1" t="s">
        <v>135</v>
      </c>
      <c r="Q676" s="20">
        <v>46.75</v>
      </c>
      <c r="R676" s="1">
        <v>5.05</v>
      </c>
      <c r="S676" s="1" t="s">
        <v>137</v>
      </c>
      <c r="U676" s="20">
        <v>56.75</v>
      </c>
      <c r="V676" s="1">
        <v>22.5249999999998</v>
      </c>
      <c r="W676" s="1" t="s">
        <v>137</v>
      </c>
      <c r="Y676" s="20">
        <v>66.75</v>
      </c>
      <c r="Z676" s="1">
        <v>256.12500000000102</v>
      </c>
      <c r="AA676" s="1" t="s">
        <v>137</v>
      </c>
      <c r="AC676" s="20">
        <v>76.75</v>
      </c>
      <c r="AD676" s="1">
        <v>7.07499999999993</v>
      </c>
      <c r="AE676" s="1" t="s">
        <v>125</v>
      </c>
      <c r="AG676" s="20">
        <v>86.75</v>
      </c>
      <c r="AH676" s="1">
        <v>70.749999999999901</v>
      </c>
      <c r="AI676" s="1" t="s">
        <v>125</v>
      </c>
      <c r="AK676" s="20">
        <v>96.75</v>
      </c>
      <c r="AL676" s="1">
        <v>707.50000000000398</v>
      </c>
      <c r="AM676" s="1" t="s">
        <v>125</v>
      </c>
      <c r="AO676" s="4">
        <v>106.75</v>
      </c>
      <c r="AP676" s="1">
        <v>675325</v>
      </c>
      <c r="AQ676" s="1" t="s">
        <v>125</v>
      </c>
      <c r="AS676" s="4">
        <v>116.75</v>
      </c>
      <c r="AT676" s="1">
        <v>675325000</v>
      </c>
      <c r="AU676" s="1" t="s">
        <v>125</v>
      </c>
      <c r="AW676" s="4">
        <v>126.75</v>
      </c>
      <c r="AX676" s="1">
        <v>675325000000</v>
      </c>
      <c r="AY676" s="1" t="s">
        <v>125</v>
      </c>
      <c r="BA676" s="4">
        <v>136.75</v>
      </c>
      <c r="BB676" s="1">
        <v>675325000000000</v>
      </c>
      <c r="BC676" s="1" t="s">
        <v>125</v>
      </c>
      <c r="BE676" s="4">
        <v>146.75</v>
      </c>
      <c r="BF676" s="1">
        <v>6.75325E+17</v>
      </c>
      <c r="BG676" s="1" t="s">
        <v>125</v>
      </c>
    </row>
    <row r="677" spans="1:59" x14ac:dyDescent="0.55000000000000004">
      <c r="A677" s="20">
        <v>6.76</v>
      </c>
      <c r="B677" s="1">
        <v>676</v>
      </c>
      <c r="C677" s="1" t="s">
        <v>131</v>
      </c>
      <c r="E677" s="4">
        <v>16.760000000000002</v>
      </c>
      <c r="F677" s="21">
        <v>40.883999999999702</v>
      </c>
      <c r="G677" s="1" t="s">
        <v>129</v>
      </c>
      <c r="I677" s="20">
        <v>26.76</v>
      </c>
      <c r="J677" s="1">
        <v>40.883999999999702</v>
      </c>
      <c r="K677" s="1" t="s">
        <v>134</v>
      </c>
      <c r="M677" s="20">
        <v>36.76</v>
      </c>
      <c r="N677" s="1">
        <v>16.547999999999899</v>
      </c>
      <c r="O677" s="1" t="s">
        <v>135</v>
      </c>
      <c r="Q677" s="20">
        <v>46.76</v>
      </c>
      <c r="R677" s="1">
        <v>5.056</v>
      </c>
      <c r="S677" s="1" t="s">
        <v>137</v>
      </c>
      <c r="U677" s="20">
        <v>56.76</v>
      </c>
      <c r="V677" s="1">
        <v>22.547999999999799</v>
      </c>
      <c r="W677" s="1" t="s">
        <v>137</v>
      </c>
      <c r="Y677" s="20">
        <v>66.760000000000005</v>
      </c>
      <c r="Z677" s="1">
        <v>256.460000000001</v>
      </c>
      <c r="AA677" s="1" t="s">
        <v>137</v>
      </c>
      <c r="AC677" s="20">
        <v>76.760000000000005</v>
      </c>
      <c r="AD677" s="1">
        <v>7.0839999999999304</v>
      </c>
      <c r="AE677" s="1" t="s">
        <v>125</v>
      </c>
      <c r="AG677" s="20">
        <v>86.76</v>
      </c>
      <c r="AH677" s="1">
        <v>70.839999999999904</v>
      </c>
      <c r="AI677" s="1" t="s">
        <v>125</v>
      </c>
      <c r="AK677" s="20">
        <v>96.76</v>
      </c>
      <c r="AL677" s="1">
        <v>708.40000000000396</v>
      </c>
      <c r="AM677" s="1" t="s">
        <v>125</v>
      </c>
      <c r="AO677" s="4">
        <v>106.76</v>
      </c>
      <c r="AP677" s="1">
        <v>676324</v>
      </c>
      <c r="AQ677" s="1" t="s">
        <v>125</v>
      </c>
      <c r="AS677" s="4">
        <v>116.76</v>
      </c>
      <c r="AT677" s="1">
        <v>676324000</v>
      </c>
      <c r="AU677" s="1" t="s">
        <v>125</v>
      </c>
      <c r="AW677" s="4">
        <v>126.76</v>
      </c>
      <c r="AX677" s="1">
        <v>676324000000</v>
      </c>
      <c r="AY677" s="1" t="s">
        <v>125</v>
      </c>
      <c r="BA677" s="4">
        <v>136.76</v>
      </c>
      <c r="BB677" s="1">
        <v>676324000000000</v>
      </c>
      <c r="BC677" s="1" t="s">
        <v>125</v>
      </c>
      <c r="BE677" s="4">
        <v>146.76</v>
      </c>
      <c r="BF677" s="1">
        <v>6.76324E+17</v>
      </c>
      <c r="BG677" s="1" t="s">
        <v>125</v>
      </c>
    </row>
    <row r="678" spans="1:59" x14ac:dyDescent="0.55000000000000004">
      <c r="A678" s="20">
        <v>6.77</v>
      </c>
      <c r="B678" s="1">
        <v>677</v>
      </c>
      <c r="C678" s="1" t="s">
        <v>131</v>
      </c>
      <c r="E678" s="4">
        <v>16.77</v>
      </c>
      <c r="F678" s="21">
        <v>40.942999999999699</v>
      </c>
      <c r="G678" s="1" t="s">
        <v>129</v>
      </c>
      <c r="I678" s="20">
        <v>26.77</v>
      </c>
      <c r="J678" s="1">
        <v>40.942999999999699</v>
      </c>
      <c r="K678" s="1" t="s">
        <v>134</v>
      </c>
      <c r="M678" s="20">
        <v>36.770000000000003</v>
      </c>
      <c r="N678" s="1">
        <v>16.570999999999898</v>
      </c>
      <c r="O678" s="1" t="s">
        <v>135</v>
      </c>
      <c r="Q678" s="20">
        <v>46.77</v>
      </c>
      <c r="R678" s="1">
        <v>5.0620000000000003</v>
      </c>
      <c r="S678" s="1" t="s">
        <v>137</v>
      </c>
      <c r="U678" s="20">
        <v>56.77</v>
      </c>
      <c r="V678" s="1">
        <v>22.570999999999799</v>
      </c>
      <c r="W678" s="1" t="s">
        <v>137</v>
      </c>
      <c r="Y678" s="20">
        <v>66.77</v>
      </c>
      <c r="Z678" s="1">
        <v>256.79500000000098</v>
      </c>
      <c r="AA678" s="1" t="s">
        <v>137</v>
      </c>
      <c r="AC678" s="20">
        <v>76.77</v>
      </c>
      <c r="AD678" s="1">
        <v>7.0929999999999298</v>
      </c>
      <c r="AE678" s="1" t="s">
        <v>125</v>
      </c>
      <c r="AG678" s="20">
        <v>86.77</v>
      </c>
      <c r="AH678" s="1">
        <v>70.929999999999893</v>
      </c>
      <c r="AI678" s="1" t="s">
        <v>125</v>
      </c>
      <c r="AK678" s="20">
        <v>96.77</v>
      </c>
      <c r="AL678" s="1">
        <v>709.30000000000405</v>
      </c>
      <c r="AM678" s="1" t="s">
        <v>125</v>
      </c>
      <c r="AO678" s="4">
        <v>106.77</v>
      </c>
      <c r="AP678" s="1">
        <v>677323</v>
      </c>
      <c r="AQ678" s="1" t="s">
        <v>125</v>
      </c>
      <c r="AS678" s="4">
        <v>116.77</v>
      </c>
      <c r="AT678" s="1">
        <v>677323000</v>
      </c>
      <c r="AU678" s="1" t="s">
        <v>125</v>
      </c>
      <c r="AW678" s="4">
        <v>126.77</v>
      </c>
      <c r="AX678" s="1">
        <v>677323000000</v>
      </c>
      <c r="AY678" s="1" t="s">
        <v>125</v>
      </c>
      <c r="BA678" s="4">
        <v>136.77000000000001</v>
      </c>
      <c r="BB678" s="1">
        <v>677323000000000</v>
      </c>
      <c r="BC678" s="1" t="s">
        <v>125</v>
      </c>
      <c r="BE678" s="4">
        <v>146.77000000000001</v>
      </c>
      <c r="BF678" s="1">
        <v>6.77323E+17</v>
      </c>
      <c r="BG678" s="1" t="s">
        <v>125</v>
      </c>
    </row>
    <row r="679" spans="1:59" x14ac:dyDescent="0.55000000000000004">
      <c r="A679" s="20">
        <v>6.78</v>
      </c>
      <c r="B679" s="1">
        <v>678</v>
      </c>
      <c r="C679" s="1" t="s">
        <v>131</v>
      </c>
      <c r="E679" s="4">
        <v>16.78</v>
      </c>
      <c r="F679" s="21">
        <v>41.001999999999697</v>
      </c>
      <c r="G679" s="1" t="s">
        <v>129</v>
      </c>
      <c r="I679" s="20">
        <v>26.78</v>
      </c>
      <c r="J679" s="1">
        <v>41.001999999999697</v>
      </c>
      <c r="K679" s="1" t="s">
        <v>134</v>
      </c>
      <c r="M679" s="20">
        <v>36.78</v>
      </c>
      <c r="N679" s="1">
        <v>16.593999999999902</v>
      </c>
      <c r="O679" s="1" t="s">
        <v>135</v>
      </c>
      <c r="Q679" s="20">
        <v>46.78</v>
      </c>
      <c r="R679" s="1">
        <v>5.0679999999999996</v>
      </c>
      <c r="S679" s="1" t="s">
        <v>137</v>
      </c>
      <c r="U679" s="20">
        <v>56.78</v>
      </c>
      <c r="V679" s="1">
        <v>22.593999999999799</v>
      </c>
      <c r="W679" s="1" t="s">
        <v>137</v>
      </c>
      <c r="Y679" s="20">
        <v>66.78</v>
      </c>
      <c r="Z679" s="1">
        <v>257.13000000000102</v>
      </c>
      <c r="AA679" s="1" t="s">
        <v>137</v>
      </c>
      <c r="AC679" s="20">
        <v>76.78</v>
      </c>
      <c r="AD679" s="1">
        <v>7.1019999999999301</v>
      </c>
      <c r="AE679" s="1" t="s">
        <v>125</v>
      </c>
      <c r="AG679" s="20">
        <v>86.78</v>
      </c>
      <c r="AH679" s="1">
        <v>71.019999999999897</v>
      </c>
      <c r="AI679" s="1" t="s">
        <v>125</v>
      </c>
      <c r="AK679" s="20">
        <v>96.78</v>
      </c>
      <c r="AL679" s="1">
        <v>710.20000000000402</v>
      </c>
      <c r="AM679" s="1" t="s">
        <v>125</v>
      </c>
      <c r="AO679" s="4">
        <v>106.78</v>
      </c>
      <c r="AP679" s="1">
        <v>678322</v>
      </c>
      <c r="AQ679" s="1" t="s">
        <v>125</v>
      </c>
      <c r="AS679" s="4">
        <v>116.78</v>
      </c>
      <c r="AT679" s="1">
        <v>678322000</v>
      </c>
      <c r="AU679" s="1" t="s">
        <v>125</v>
      </c>
      <c r="AW679" s="4">
        <v>126.78</v>
      </c>
      <c r="AX679" s="1">
        <v>678322000000</v>
      </c>
      <c r="AY679" s="1" t="s">
        <v>125</v>
      </c>
      <c r="BA679" s="4">
        <v>136.78</v>
      </c>
      <c r="BB679" s="1">
        <v>678322000000000</v>
      </c>
      <c r="BC679" s="1" t="s">
        <v>125</v>
      </c>
      <c r="BE679" s="4">
        <v>146.78</v>
      </c>
      <c r="BF679" s="1">
        <v>6.78322E+17</v>
      </c>
      <c r="BG679" s="1" t="s">
        <v>125</v>
      </c>
    </row>
    <row r="680" spans="1:59" x14ac:dyDescent="0.55000000000000004">
      <c r="A680" s="20">
        <v>6.79</v>
      </c>
      <c r="B680" s="1">
        <v>679</v>
      </c>
      <c r="C680" s="1" t="s">
        <v>131</v>
      </c>
      <c r="E680" s="4">
        <v>16.79</v>
      </c>
      <c r="F680" s="21">
        <v>41.060999999999702</v>
      </c>
      <c r="G680" s="1" t="s">
        <v>129</v>
      </c>
      <c r="I680" s="20">
        <v>26.79</v>
      </c>
      <c r="J680" s="1">
        <v>41.060999999999702</v>
      </c>
      <c r="K680" s="1" t="s">
        <v>134</v>
      </c>
      <c r="M680" s="20">
        <v>36.79</v>
      </c>
      <c r="N680" s="1">
        <v>16.616999999999901</v>
      </c>
      <c r="O680" s="1" t="s">
        <v>135</v>
      </c>
      <c r="Q680" s="20">
        <v>46.79</v>
      </c>
      <c r="R680" s="1">
        <v>5.0739999999999998</v>
      </c>
      <c r="S680" s="1" t="s">
        <v>137</v>
      </c>
      <c r="U680" s="20">
        <v>56.79</v>
      </c>
      <c r="V680" s="1">
        <v>22.616999999999798</v>
      </c>
      <c r="W680" s="1" t="s">
        <v>137</v>
      </c>
      <c r="Y680" s="20">
        <v>66.790000000000006</v>
      </c>
      <c r="Z680" s="1">
        <v>257.465000000001</v>
      </c>
      <c r="AA680" s="1" t="s">
        <v>137</v>
      </c>
      <c r="AC680" s="20">
        <v>76.790000000000006</v>
      </c>
      <c r="AD680" s="1">
        <v>7.1109999999999296</v>
      </c>
      <c r="AE680" s="1" t="s">
        <v>125</v>
      </c>
      <c r="AG680" s="20">
        <v>86.79</v>
      </c>
      <c r="AH680" s="1">
        <v>71.1099999999999</v>
      </c>
      <c r="AI680" s="1" t="s">
        <v>125</v>
      </c>
      <c r="AK680" s="20">
        <v>96.79</v>
      </c>
      <c r="AL680" s="1">
        <v>711.100000000004</v>
      </c>
      <c r="AM680" s="1" t="s">
        <v>125</v>
      </c>
      <c r="AO680" s="4">
        <v>106.79</v>
      </c>
      <c r="AP680" s="1">
        <v>679321</v>
      </c>
      <c r="AQ680" s="1" t="s">
        <v>125</v>
      </c>
      <c r="AS680" s="4">
        <v>116.79</v>
      </c>
      <c r="AT680" s="1">
        <v>679321000</v>
      </c>
      <c r="AU680" s="1" t="s">
        <v>125</v>
      </c>
      <c r="AW680" s="4">
        <v>126.79</v>
      </c>
      <c r="AX680" s="1">
        <v>679321000000</v>
      </c>
      <c r="AY680" s="1" t="s">
        <v>125</v>
      </c>
      <c r="BA680" s="4">
        <v>136.79</v>
      </c>
      <c r="BB680" s="1">
        <v>679321000000000</v>
      </c>
      <c r="BC680" s="1" t="s">
        <v>125</v>
      </c>
      <c r="BE680" s="4">
        <v>146.79</v>
      </c>
      <c r="BF680" s="1">
        <v>6.79321E+17</v>
      </c>
      <c r="BG680" s="1" t="s">
        <v>125</v>
      </c>
    </row>
    <row r="681" spans="1:59" x14ac:dyDescent="0.55000000000000004">
      <c r="A681" s="20">
        <v>6.8</v>
      </c>
      <c r="B681" s="1">
        <v>680</v>
      </c>
      <c r="C681" s="1" t="s">
        <v>131</v>
      </c>
      <c r="E681" s="4">
        <v>16.8</v>
      </c>
      <c r="F681" s="21">
        <v>41.119999999999699</v>
      </c>
      <c r="G681" s="1" t="s">
        <v>129</v>
      </c>
      <c r="I681" s="20">
        <v>26.8</v>
      </c>
      <c r="J681" s="1">
        <v>41.119999999999699</v>
      </c>
      <c r="K681" s="1" t="s">
        <v>134</v>
      </c>
      <c r="M681" s="20">
        <v>36.799999999999997</v>
      </c>
      <c r="N681" s="1">
        <v>16.639999999999901</v>
      </c>
      <c r="O681" s="1" t="s">
        <v>135</v>
      </c>
      <c r="Q681" s="20">
        <v>46.8</v>
      </c>
      <c r="R681" s="1">
        <v>5.08</v>
      </c>
      <c r="S681" s="1" t="s">
        <v>137</v>
      </c>
      <c r="U681" s="20">
        <v>56.8</v>
      </c>
      <c r="V681" s="1">
        <v>22.639999999999802</v>
      </c>
      <c r="W681" s="1" t="s">
        <v>137</v>
      </c>
      <c r="Y681" s="20">
        <v>66.8</v>
      </c>
      <c r="Z681" s="1">
        <v>257.80000000000098</v>
      </c>
      <c r="AA681" s="1" t="s">
        <v>137</v>
      </c>
      <c r="AC681" s="20">
        <v>76.8</v>
      </c>
      <c r="AD681" s="1">
        <v>7.1199999999999299</v>
      </c>
      <c r="AE681" s="1" t="s">
        <v>125</v>
      </c>
      <c r="AG681" s="20">
        <v>86.8</v>
      </c>
      <c r="AH681" s="1">
        <v>71.199999999999903</v>
      </c>
      <c r="AI681" s="1" t="s">
        <v>125</v>
      </c>
      <c r="AK681" s="20">
        <v>96.8</v>
      </c>
      <c r="AL681" s="1">
        <v>712.00000000000398</v>
      </c>
      <c r="AM681" s="1" t="s">
        <v>125</v>
      </c>
      <c r="AO681" s="4">
        <v>106.8</v>
      </c>
      <c r="AP681" s="1">
        <v>680320</v>
      </c>
      <c r="AQ681" s="1" t="s">
        <v>125</v>
      </c>
      <c r="AS681" s="4">
        <v>116.8</v>
      </c>
      <c r="AT681" s="1">
        <v>680320000</v>
      </c>
      <c r="AU681" s="1" t="s">
        <v>125</v>
      </c>
      <c r="AW681" s="4">
        <v>126.8</v>
      </c>
      <c r="AX681" s="1">
        <v>680320000000</v>
      </c>
      <c r="AY681" s="1" t="s">
        <v>125</v>
      </c>
      <c r="BA681" s="4">
        <v>136.80000000000001</v>
      </c>
      <c r="BB681" s="1">
        <v>680320000000000</v>
      </c>
      <c r="BC681" s="1" t="s">
        <v>125</v>
      </c>
      <c r="BE681" s="4">
        <v>146.80000000000001</v>
      </c>
      <c r="BF681" s="1">
        <v>6.8032E+17</v>
      </c>
      <c r="BG681" s="1" t="s">
        <v>125</v>
      </c>
    </row>
    <row r="682" spans="1:59" x14ac:dyDescent="0.55000000000000004">
      <c r="A682" s="20">
        <v>6.81</v>
      </c>
      <c r="B682" s="1">
        <v>681</v>
      </c>
      <c r="C682" s="1" t="s">
        <v>131</v>
      </c>
      <c r="E682" s="4">
        <v>16.809999999999999</v>
      </c>
      <c r="F682" s="21">
        <v>41.178999999999597</v>
      </c>
      <c r="G682" s="1" t="s">
        <v>129</v>
      </c>
      <c r="I682" s="20">
        <v>26.81</v>
      </c>
      <c r="J682" s="1">
        <v>41.178999999999597</v>
      </c>
      <c r="K682" s="1" t="s">
        <v>134</v>
      </c>
      <c r="M682" s="20">
        <v>36.81</v>
      </c>
      <c r="N682" s="1">
        <v>16.662999999999901</v>
      </c>
      <c r="O682" s="1" t="s">
        <v>135</v>
      </c>
      <c r="Q682" s="20">
        <v>46.81</v>
      </c>
      <c r="R682" s="1">
        <v>5.0860000000000003</v>
      </c>
      <c r="S682" s="1" t="s">
        <v>137</v>
      </c>
      <c r="U682" s="20">
        <v>56.81</v>
      </c>
      <c r="V682" s="1">
        <v>22.662999999999801</v>
      </c>
      <c r="W682" s="1" t="s">
        <v>137</v>
      </c>
      <c r="Y682" s="20">
        <v>66.81</v>
      </c>
      <c r="Z682" s="1">
        <v>258.13500000000101</v>
      </c>
      <c r="AA682" s="1" t="s">
        <v>137</v>
      </c>
      <c r="AC682" s="20">
        <v>76.81</v>
      </c>
      <c r="AD682" s="1">
        <v>7.1289999999999303</v>
      </c>
      <c r="AE682" s="1" t="s">
        <v>125</v>
      </c>
      <c r="AG682" s="20">
        <v>86.81</v>
      </c>
      <c r="AH682" s="1">
        <v>71.289999999999907</v>
      </c>
      <c r="AI682" s="1" t="s">
        <v>125</v>
      </c>
      <c r="AK682" s="20">
        <v>96.81</v>
      </c>
      <c r="AL682" s="1">
        <v>712.90000000000396</v>
      </c>
      <c r="AM682" s="1" t="s">
        <v>125</v>
      </c>
      <c r="AO682" s="4">
        <v>106.81</v>
      </c>
      <c r="AP682" s="1">
        <v>681319</v>
      </c>
      <c r="AQ682" s="1" t="s">
        <v>125</v>
      </c>
      <c r="AS682" s="4">
        <v>116.81</v>
      </c>
      <c r="AT682" s="1">
        <v>681319000</v>
      </c>
      <c r="AU682" s="1" t="s">
        <v>125</v>
      </c>
      <c r="AW682" s="4">
        <v>126.81</v>
      </c>
      <c r="AX682" s="1">
        <v>681319000000</v>
      </c>
      <c r="AY682" s="1" t="s">
        <v>125</v>
      </c>
      <c r="BA682" s="4">
        <v>136.81</v>
      </c>
      <c r="BB682" s="1">
        <v>681319000000000</v>
      </c>
      <c r="BC682" s="1" t="s">
        <v>125</v>
      </c>
      <c r="BE682" s="4">
        <v>146.81</v>
      </c>
      <c r="BF682" s="1">
        <v>6.81319E+17</v>
      </c>
      <c r="BG682" s="1" t="s">
        <v>125</v>
      </c>
    </row>
    <row r="683" spans="1:59" x14ac:dyDescent="0.55000000000000004">
      <c r="A683" s="20">
        <v>6.82</v>
      </c>
      <c r="B683" s="1">
        <v>682</v>
      </c>
      <c r="C683" s="1" t="s">
        <v>131</v>
      </c>
      <c r="E683" s="4">
        <v>16.82</v>
      </c>
      <c r="F683" s="21">
        <v>41.237999999999701</v>
      </c>
      <c r="G683" s="1" t="s">
        <v>129</v>
      </c>
      <c r="I683" s="20">
        <v>26.82</v>
      </c>
      <c r="J683" s="1">
        <v>41.237999999999701</v>
      </c>
      <c r="K683" s="1" t="s">
        <v>134</v>
      </c>
      <c r="M683" s="20">
        <v>36.82</v>
      </c>
      <c r="N683" s="1">
        <v>16.6859999999999</v>
      </c>
      <c r="O683" s="1" t="s">
        <v>135</v>
      </c>
      <c r="Q683" s="20">
        <v>46.82</v>
      </c>
      <c r="R683" s="1">
        <v>5.0919999999999996</v>
      </c>
      <c r="S683" s="1" t="s">
        <v>137</v>
      </c>
      <c r="U683" s="20">
        <v>56.82</v>
      </c>
      <c r="V683" s="1">
        <v>22.685999999999801</v>
      </c>
      <c r="W683" s="1" t="s">
        <v>137</v>
      </c>
      <c r="Y683" s="20">
        <v>66.819999999999993</v>
      </c>
      <c r="Z683" s="1">
        <v>258.47000000000099</v>
      </c>
      <c r="AA683" s="1" t="s">
        <v>137</v>
      </c>
      <c r="AC683" s="20">
        <v>76.819999999999993</v>
      </c>
      <c r="AD683" s="1">
        <v>7.1379999999999297</v>
      </c>
      <c r="AE683" s="1" t="s">
        <v>125</v>
      </c>
      <c r="AG683" s="20">
        <v>86.82</v>
      </c>
      <c r="AH683" s="1">
        <v>71.379999999999896</v>
      </c>
      <c r="AI683" s="1" t="s">
        <v>125</v>
      </c>
      <c r="AK683" s="20">
        <v>96.82</v>
      </c>
      <c r="AL683" s="1">
        <v>713.80000000000405</v>
      </c>
      <c r="AM683" s="1" t="s">
        <v>125</v>
      </c>
      <c r="AO683" s="4">
        <v>106.82</v>
      </c>
      <c r="AP683" s="1">
        <v>682318</v>
      </c>
      <c r="AQ683" s="1" t="s">
        <v>125</v>
      </c>
      <c r="AS683" s="4">
        <v>116.82</v>
      </c>
      <c r="AT683" s="1">
        <v>682318000</v>
      </c>
      <c r="AU683" s="1" t="s">
        <v>125</v>
      </c>
      <c r="AW683" s="4">
        <v>126.82</v>
      </c>
      <c r="AX683" s="1">
        <v>682318000000</v>
      </c>
      <c r="AY683" s="1" t="s">
        <v>125</v>
      </c>
      <c r="BA683" s="4">
        <v>136.82</v>
      </c>
      <c r="BB683" s="1">
        <v>682318000000000</v>
      </c>
      <c r="BC683" s="1" t="s">
        <v>125</v>
      </c>
      <c r="BE683" s="4">
        <v>146.82</v>
      </c>
      <c r="BF683" s="1">
        <v>6.82318E+17</v>
      </c>
      <c r="BG683" s="1" t="s">
        <v>125</v>
      </c>
    </row>
    <row r="684" spans="1:59" x14ac:dyDescent="0.55000000000000004">
      <c r="A684" s="20">
        <v>6.83</v>
      </c>
      <c r="B684" s="1">
        <v>683</v>
      </c>
      <c r="C684" s="1" t="s">
        <v>131</v>
      </c>
      <c r="E684" s="4">
        <v>16.829999999999998</v>
      </c>
      <c r="F684" s="21">
        <v>41.296999999999699</v>
      </c>
      <c r="G684" s="1" t="s">
        <v>129</v>
      </c>
      <c r="I684" s="20">
        <v>26.83</v>
      </c>
      <c r="J684" s="1">
        <v>41.296999999999699</v>
      </c>
      <c r="K684" s="1" t="s">
        <v>134</v>
      </c>
      <c r="M684" s="20">
        <v>36.83</v>
      </c>
      <c r="N684" s="1">
        <v>16.7089999999999</v>
      </c>
      <c r="O684" s="1" t="s">
        <v>135</v>
      </c>
      <c r="Q684" s="20">
        <v>46.83</v>
      </c>
      <c r="R684" s="1">
        <v>5.0979999999999999</v>
      </c>
      <c r="S684" s="1" t="s">
        <v>137</v>
      </c>
      <c r="U684" s="20">
        <v>56.83</v>
      </c>
      <c r="V684" s="1">
        <v>22.708999999999801</v>
      </c>
      <c r="W684" s="1" t="s">
        <v>137</v>
      </c>
      <c r="Y684" s="20">
        <v>66.83</v>
      </c>
      <c r="Z684" s="1">
        <v>258.80500000000097</v>
      </c>
      <c r="AA684" s="1" t="s">
        <v>137</v>
      </c>
      <c r="AC684" s="20">
        <v>76.83</v>
      </c>
      <c r="AD684" s="1">
        <v>7.1469999999999301</v>
      </c>
      <c r="AE684" s="1" t="s">
        <v>125</v>
      </c>
      <c r="AG684" s="20">
        <v>86.83</v>
      </c>
      <c r="AH684" s="1">
        <v>71.469999999999899</v>
      </c>
      <c r="AI684" s="1" t="s">
        <v>125</v>
      </c>
      <c r="AK684" s="20">
        <v>96.83</v>
      </c>
      <c r="AL684" s="1">
        <v>714.70000000000402</v>
      </c>
      <c r="AM684" s="1" t="s">
        <v>125</v>
      </c>
      <c r="AO684" s="4">
        <v>106.83</v>
      </c>
      <c r="AP684" s="1">
        <v>683317</v>
      </c>
      <c r="AQ684" s="1" t="s">
        <v>125</v>
      </c>
      <c r="AS684" s="4">
        <v>116.83</v>
      </c>
      <c r="AT684" s="1">
        <v>683317000</v>
      </c>
      <c r="AU684" s="1" t="s">
        <v>125</v>
      </c>
      <c r="AW684" s="4">
        <v>126.83</v>
      </c>
      <c r="AX684" s="1">
        <v>683317000000</v>
      </c>
      <c r="AY684" s="1" t="s">
        <v>125</v>
      </c>
      <c r="BA684" s="4">
        <v>136.83000000000001</v>
      </c>
      <c r="BB684" s="1">
        <v>683317000000000</v>
      </c>
      <c r="BC684" s="1" t="s">
        <v>125</v>
      </c>
      <c r="BE684" s="4">
        <v>146.83000000000001</v>
      </c>
      <c r="BF684" s="1">
        <v>6.83317E+17</v>
      </c>
      <c r="BG684" s="1" t="s">
        <v>125</v>
      </c>
    </row>
    <row r="685" spans="1:59" x14ac:dyDescent="0.55000000000000004">
      <c r="A685" s="20">
        <v>6.84</v>
      </c>
      <c r="B685" s="1">
        <v>684</v>
      </c>
      <c r="C685" s="1" t="s">
        <v>131</v>
      </c>
      <c r="E685" s="4">
        <v>16.84</v>
      </c>
      <c r="F685" s="21">
        <v>41.355999999999597</v>
      </c>
      <c r="G685" s="1" t="s">
        <v>129</v>
      </c>
      <c r="I685" s="20">
        <v>26.84</v>
      </c>
      <c r="J685" s="1">
        <v>41.355999999999597</v>
      </c>
      <c r="K685" s="1" t="s">
        <v>134</v>
      </c>
      <c r="M685" s="20">
        <v>36.840000000000003</v>
      </c>
      <c r="N685" s="1">
        <v>16.7319999999999</v>
      </c>
      <c r="O685" s="1" t="s">
        <v>135</v>
      </c>
      <c r="Q685" s="20">
        <v>46.84</v>
      </c>
      <c r="R685" s="1">
        <v>5.1040000000000001</v>
      </c>
      <c r="S685" s="1" t="s">
        <v>137</v>
      </c>
      <c r="U685" s="20">
        <v>56.84</v>
      </c>
      <c r="V685" s="1">
        <v>22.7319999999998</v>
      </c>
      <c r="W685" s="1" t="s">
        <v>137</v>
      </c>
      <c r="Y685" s="20">
        <v>66.84</v>
      </c>
      <c r="Z685" s="1">
        <v>259.14000000000101</v>
      </c>
      <c r="AA685" s="1" t="s">
        <v>137</v>
      </c>
      <c r="AC685" s="20">
        <v>76.84</v>
      </c>
      <c r="AD685" s="1">
        <v>7.1559999999999304</v>
      </c>
      <c r="AE685" s="1" t="s">
        <v>125</v>
      </c>
      <c r="AG685" s="20">
        <v>86.84</v>
      </c>
      <c r="AH685" s="1">
        <v>71.559999999999903</v>
      </c>
      <c r="AI685" s="1" t="s">
        <v>125</v>
      </c>
      <c r="AK685" s="20">
        <v>96.84</v>
      </c>
      <c r="AL685" s="1">
        <v>715.600000000004</v>
      </c>
      <c r="AM685" s="1" t="s">
        <v>125</v>
      </c>
      <c r="AO685" s="4">
        <v>106.84</v>
      </c>
      <c r="AP685" s="1">
        <v>684316</v>
      </c>
      <c r="AQ685" s="1" t="s">
        <v>125</v>
      </c>
      <c r="AS685" s="4">
        <v>116.84</v>
      </c>
      <c r="AT685" s="1">
        <v>684316000</v>
      </c>
      <c r="AU685" s="1" t="s">
        <v>125</v>
      </c>
      <c r="AW685" s="4">
        <v>126.84</v>
      </c>
      <c r="AX685" s="1">
        <v>684316000000</v>
      </c>
      <c r="AY685" s="1" t="s">
        <v>125</v>
      </c>
      <c r="BA685" s="4">
        <v>136.84</v>
      </c>
      <c r="BB685" s="1">
        <v>684316000000000</v>
      </c>
      <c r="BC685" s="1" t="s">
        <v>125</v>
      </c>
      <c r="BE685" s="4">
        <v>146.84</v>
      </c>
      <c r="BF685" s="1">
        <v>6.84316E+17</v>
      </c>
      <c r="BG685" s="1" t="s">
        <v>125</v>
      </c>
    </row>
    <row r="686" spans="1:59" x14ac:dyDescent="0.55000000000000004">
      <c r="A686" s="20">
        <v>6.85</v>
      </c>
      <c r="B686" s="1">
        <v>685</v>
      </c>
      <c r="C686" s="1" t="s">
        <v>131</v>
      </c>
      <c r="E686" s="4">
        <v>16.850000000000001</v>
      </c>
      <c r="F686" s="21">
        <v>41.414999999999601</v>
      </c>
      <c r="G686" s="1" t="s">
        <v>129</v>
      </c>
      <c r="I686" s="20">
        <v>26.85</v>
      </c>
      <c r="J686" s="1">
        <v>41.414999999999601</v>
      </c>
      <c r="K686" s="1" t="s">
        <v>134</v>
      </c>
      <c r="M686" s="20">
        <v>36.85</v>
      </c>
      <c r="N686" s="1">
        <v>16.7549999999999</v>
      </c>
      <c r="O686" s="1" t="s">
        <v>135</v>
      </c>
      <c r="Q686" s="20">
        <v>46.85</v>
      </c>
      <c r="R686" s="1">
        <v>5.1100000000000003</v>
      </c>
      <c r="S686" s="1" t="s">
        <v>137</v>
      </c>
      <c r="U686" s="20">
        <v>56.85</v>
      </c>
      <c r="V686" s="1">
        <v>22.7549999999998</v>
      </c>
      <c r="W686" s="1" t="s">
        <v>137</v>
      </c>
      <c r="Y686" s="20">
        <v>66.849999999999994</v>
      </c>
      <c r="Z686" s="1">
        <v>259.47500000000099</v>
      </c>
      <c r="AA686" s="1" t="s">
        <v>137</v>
      </c>
      <c r="AC686" s="20">
        <v>76.849999999999994</v>
      </c>
      <c r="AD686" s="1">
        <v>7.1649999999999299</v>
      </c>
      <c r="AE686" s="1" t="s">
        <v>125</v>
      </c>
      <c r="AG686" s="20">
        <v>86.85</v>
      </c>
      <c r="AH686" s="1">
        <v>71.649999999999906</v>
      </c>
      <c r="AI686" s="1" t="s">
        <v>125</v>
      </c>
      <c r="AK686" s="20">
        <v>96.85</v>
      </c>
      <c r="AL686" s="1">
        <v>716.50000000000398</v>
      </c>
      <c r="AM686" s="1" t="s">
        <v>125</v>
      </c>
      <c r="AO686" s="4">
        <v>106.85</v>
      </c>
      <c r="AP686" s="1">
        <v>685315</v>
      </c>
      <c r="AQ686" s="1" t="s">
        <v>125</v>
      </c>
      <c r="AS686" s="4">
        <v>116.85</v>
      </c>
      <c r="AT686" s="1">
        <v>685315000</v>
      </c>
      <c r="AU686" s="1" t="s">
        <v>125</v>
      </c>
      <c r="AW686" s="4">
        <v>126.85</v>
      </c>
      <c r="AX686" s="1">
        <v>685315000000</v>
      </c>
      <c r="AY686" s="1" t="s">
        <v>125</v>
      </c>
      <c r="BA686" s="4">
        <v>136.85</v>
      </c>
      <c r="BB686" s="1">
        <v>685315000000000</v>
      </c>
      <c r="BC686" s="1" t="s">
        <v>125</v>
      </c>
      <c r="BE686" s="4">
        <v>146.85</v>
      </c>
      <c r="BF686" s="1">
        <v>6.85315E+17</v>
      </c>
      <c r="BG686" s="1" t="s">
        <v>125</v>
      </c>
    </row>
    <row r="687" spans="1:59" x14ac:dyDescent="0.55000000000000004">
      <c r="A687" s="20">
        <v>6.86</v>
      </c>
      <c r="B687" s="1">
        <v>686</v>
      </c>
      <c r="C687" s="1" t="s">
        <v>131</v>
      </c>
      <c r="E687" s="4">
        <v>16.86</v>
      </c>
      <c r="F687" s="21">
        <v>41.473999999999599</v>
      </c>
      <c r="G687" s="1" t="s">
        <v>129</v>
      </c>
      <c r="I687" s="20">
        <v>26.86</v>
      </c>
      <c r="J687" s="1">
        <v>41.473999999999599</v>
      </c>
      <c r="K687" s="1" t="s">
        <v>134</v>
      </c>
      <c r="M687" s="20">
        <v>36.86</v>
      </c>
      <c r="N687" s="1">
        <v>16.777999999999899</v>
      </c>
      <c r="O687" s="1" t="s">
        <v>135</v>
      </c>
      <c r="Q687" s="20">
        <v>46.86</v>
      </c>
      <c r="R687" s="1">
        <v>5.1159999999999997</v>
      </c>
      <c r="S687" s="1" t="s">
        <v>137</v>
      </c>
      <c r="U687" s="20">
        <v>56.86</v>
      </c>
      <c r="V687" s="1">
        <v>22.7779999999998</v>
      </c>
      <c r="W687" s="1" t="s">
        <v>137</v>
      </c>
      <c r="Y687" s="20">
        <v>66.86</v>
      </c>
      <c r="Z687" s="1">
        <v>259.81000000000103</v>
      </c>
      <c r="AA687" s="1" t="s">
        <v>137</v>
      </c>
      <c r="AC687" s="20">
        <v>76.86</v>
      </c>
      <c r="AD687" s="1">
        <v>7.1739999999999302</v>
      </c>
      <c r="AE687" s="1" t="s">
        <v>125</v>
      </c>
      <c r="AG687" s="20">
        <v>86.86</v>
      </c>
      <c r="AH687" s="1">
        <v>71.739999999999895</v>
      </c>
      <c r="AI687" s="1" t="s">
        <v>125</v>
      </c>
      <c r="AK687" s="20">
        <v>96.86</v>
      </c>
      <c r="AL687" s="1">
        <v>717.40000000000396</v>
      </c>
      <c r="AM687" s="1" t="s">
        <v>125</v>
      </c>
      <c r="AO687" s="4">
        <v>106.86</v>
      </c>
      <c r="AP687" s="1">
        <v>686314</v>
      </c>
      <c r="AQ687" s="1" t="s">
        <v>125</v>
      </c>
      <c r="AS687" s="4">
        <v>116.86</v>
      </c>
      <c r="AT687" s="1">
        <v>686314000</v>
      </c>
      <c r="AU687" s="1" t="s">
        <v>125</v>
      </c>
      <c r="AW687" s="4">
        <v>126.86</v>
      </c>
      <c r="AX687" s="1">
        <v>686314000000</v>
      </c>
      <c r="AY687" s="1" t="s">
        <v>125</v>
      </c>
      <c r="BA687" s="4">
        <v>136.86000000000001</v>
      </c>
      <c r="BB687" s="1">
        <v>686314000000000</v>
      </c>
      <c r="BC687" s="1" t="s">
        <v>125</v>
      </c>
      <c r="BE687" s="4">
        <v>146.86000000000001</v>
      </c>
      <c r="BF687" s="1">
        <v>6.86314E+17</v>
      </c>
      <c r="BG687" s="1" t="s">
        <v>125</v>
      </c>
    </row>
    <row r="688" spans="1:59" x14ac:dyDescent="0.55000000000000004">
      <c r="A688" s="20">
        <v>6.87</v>
      </c>
      <c r="B688" s="1">
        <v>687</v>
      </c>
      <c r="C688" s="1" t="s">
        <v>131</v>
      </c>
      <c r="E688" s="4">
        <v>16.87</v>
      </c>
      <c r="F688" s="21">
        <v>41.532999999999603</v>
      </c>
      <c r="G688" s="1" t="s">
        <v>129</v>
      </c>
      <c r="I688" s="20">
        <v>26.87</v>
      </c>
      <c r="J688" s="1">
        <v>41.532999999999603</v>
      </c>
      <c r="K688" s="1" t="s">
        <v>134</v>
      </c>
      <c r="M688" s="20">
        <v>36.869999999999997</v>
      </c>
      <c r="N688" s="1">
        <v>16.800999999999899</v>
      </c>
      <c r="O688" s="1" t="s">
        <v>135</v>
      </c>
      <c r="Q688" s="20">
        <v>46.87</v>
      </c>
      <c r="R688" s="1">
        <v>5.1219999999999999</v>
      </c>
      <c r="S688" s="1" t="s">
        <v>137</v>
      </c>
      <c r="U688" s="20">
        <v>56.87</v>
      </c>
      <c r="V688" s="1">
        <v>22.800999999999799</v>
      </c>
      <c r="W688" s="1" t="s">
        <v>137</v>
      </c>
      <c r="Y688" s="20">
        <v>66.87</v>
      </c>
      <c r="Z688" s="1">
        <v>260.145000000001</v>
      </c>
      <c r="AA688" s="1" t="s">
        <v>137</v>
      </c>
      <c r="AC688" s="20">
        <v>76.87</v>
      </c>
      <c r="AD688" s="1">
        <v>7.1829999999999297</v>
      </c>
      <c r="AE688" s="1" t="s">
        <v>125</v>
      </c>
      <c r="AG688" s="20">
        <v>86.87</v>
      </c>
      <c r="AH688" s="1">
        <v>71.829999999999899</v>
      </c>
      <c r="AI688" s="1" t="s">
        <v>125</v>
      </c>
      <c r="AK688" s="20">
        <v>96.87</v>
      </c>
      <c r="AL688" s="1">
        <v>718.30000000000405</v>
      </c>
      <c r="AM688" s="1" t="s">
        <v>125</v>
      </c>
      <c r="AO688" s="4">
        <v>106.87</v>
      </c>
      <c r="AP688" s="1">
        <v>687313</v>
      </c>
      <c r="AQ688" s="1" t="s">
        <v>125</v>
      </c>
      <c r="AS688" s="4">
        <v>116.87</v>
      </c>
      <c r="AT688" s="1">
        <v>687313000</v>
      </c>
      <c r="AU688" s="1" t="s">
        <v>125</v>
      </c>
      <c r="AW688" s="4">
        <v>126.87</v>
      </c>
      <c r="AX688" s="1">
        <v>687313000000</v>
      </c>
      <c r="AY688" s="1" t="s">
        <v>125</v>
      </c>
      <c r="BA688" s="4">
        <v>136.87</v>
      </c>
      <c r="BB688" s="1">
        <v>687313000000000</v>
      </c>
      <c r="BC688" s="1" t="s">
        <v>125</v>
      </c>
      <c r="BE688" s="4">
        <v>146.87</v>
      </c>
      <c r="BF688" s="1">
        <v>6.87313E+17</v>
      </c>
      <c r="BG688" s="1" t="s">
        <v>125</v>
      </c>
    </row>
    <row r="689" spans="1:59" x14ac:dyDescent="0.55000000000000004">
      <c r="A689" s="20">
        <v>6.88</v>
      </c>
      <c r="B689" s="1">
        <v>688</v>
      </c>
      <c r="C689" s="1" t="s">
        <v>131</v>
      </c>
      <c r="E689" s="4">
        <v>16.88</v>
      </c>
      <c r="F689" s="21">
        <v>41.591999999999601</v>
      </c>
      <c r="G689" s="1" t="s">
        <v>129</v>
      </c>
      <c r="I689" s="20">
        <v>26.88</v>
      </c>
      <c r="J689" s="1">
        <v>41.591999999999601</v>
      </c>
      <c r="K689" s="1" t="s">
        <v>134</v>
      </c>
      <c r="M689" s="20">
        <v>36.880000000000003</v>
      </c>
      <c r="N689" s="1">
        <v>16.823999999999899</v>
      </c>
      <c r="O689" s="1" t="s">
        <v>135</v>
      </c>
      <c r="Q689" s="20">
        <v>46.88</v>
      </c>
      <c r="R689" s="1">
        <v>5.1280000000000001</v>
      </c>
      <c r="S689" s="1" t="s">
        <v>137</v>
      </c>
      <c r="U689" s="20">
        <v>56.88</v>
      </c>
      <c r="V689" s="1">
        <v>22.823999999999799</v>
      </c>
      <c r="W689" s="1" t="s">
        <v>137</v>
      </c>
      <c r="Y689" s="20">
        <v>66.88</v>
      </c>
      <c r="Z689" s="1">
        <v>260.48000000000098</v>
      </c>
      <c r="AA689" s="1" t="s">
        <v>137</v>
      </c>
      <c r="AC689" s="20">
        <v>76.88</v>
      </c>
      <c r="AD689" s="1">
        <v>7.19199999999993</v>
      </c>
      <c r="AE689" s="1" t="s">
        <v>125</v>
      </c>
      <c r="AG689" s="20">
        <v>86.88</v>
      </c>
      <c r="AH689" s="1">
        <v>71.919999999999902</v>
      </c>
      <c r="AI689" s="1" t="s">
        <v>125</v>
      </c>
      <c r="AK689" s="20">
        <v>96.88</v>
      </c>
      <c r="AL689" s="1">
        <v>719.20000000000402</v>
      </c>
      <c r="AM689" s="1" t="s">
        <v>125</v>
      </c>
      <c r="AO689" s="4">
        <v>106.88</v>
      </c>
      <c r="AP689" s="1">
        <v>688312</v>
      </c>
      <c r="AQ689" s="1" t="s">
        <v>125</v>
      </c>
      <c r="AS689" s="4">
        <v>116.88</v>
      </c>
      <c r="AT689" s="1">
        <v>688312000</v>
      </c>
      <c r="AU689" s="1" t="s">
        <v>125</v>
      </c>
      <c r="AW689" s="4">
        <v>126.88</v>
      </c>
      <c r="AX689" s="1">
        <v>688312000000</v>
      </c>
      <c r="AY689" s="1" t="s">
        <v>125</v>
      </c>
      <c r="BA689" s="4">
        <v>136.88</v>
      </c>
      <c r="BB689" s="1">
        <v>688312000000000</v>
      </c>
      <c r="BC689" s="1" t="s">
        <v>125</v>
      </c>
      <c r="BE689" s="4">
        <v>146.88</v>
      </c>
      <c r="BF689" s="1">
        <v>6.88312E+17</v>
      </c>
      <c r="BG689" s="1" t="s">
        <v>125</v>
      </c>
    </row>
    <row r="690" spans="1:59" x14ac:dyDescent="0.55000000000000004">
      <c r="A690" s="20">
        <v>6.89</v>
      </c>
      <c r="B690" s="1">
        <v>689</v>
      </c>
      <c r="C690" s="1" t="s">
        <v>131</v>
      </c>
      <c r="E690" s="4">
        <v>16.89</v>
      </c>
      <c r="F690" s="21">
        <v>41.650999999999598</v>
      </c>
      <c r="G690" s="1" t="s">
        <v>129</v>
      </c>
      <c r="I690" s="20">
        <v>26.89</v>
      </c>
      <c r="J690" s="1">
        <v>41.650999999999598</v>
      </c>
      <c r="K690" s="1" t="s">
        <v>134</v>
      </c>
      <c r="M690" s="20">
        <v>36.89</v>
      </c>
      <c r="N690" s="1">
        <v>16.846999999999898</v>
      </c>
      <c r="O690" s="1" t="s">
        <v>135</v>
      </c>
      <c r="Q690" s="20">
        <v>46.89</v>
      </c>
      <c r="R690" s="1">
        <v>5.1340000000000003</v>
      </c>
      <c r="S690" s="1" t="s">
        <v>137</v>
      </c>
      <c r="U690" s="20">
        <v>56.89</v>
      </c>
      <c r="V690" s="1">
        <v>22.846999999999799</v>
      </c>
      <c r="W690" s="1" t="s">
        <v>137</v>
      </c>
      <c r="Y690" s="20">
        <v>66.89</v>
      </c>
      <c r="Z690" s="1">
        <v>260.81500000000102</v>
      </c>
      <c r="AA690" s="1" t="s">
        <v>137</v>
      </c>
      <c r="AC690" s="20">
        <v>76.89</v>
      </c>
      <c r="AD690" s="1">
        <v>7.2009999999999303</v>
      </c>
      <c r="AE690" s="1" t="s">
        <v>125</v>
      </c>
      <c r="AG690" s="20">
        <v>86.89</v>
      </c>
      <c r="AH690" s="1">
        <v>72.009999999999906</v>
      </c>
      <c r="AI690" s="1" t="s">
        <v>125</v>
      </c>
      <c r="AK690" s="20">
        <v>96.89</v>
      </c>
      <c r="AL690" s="1">
        <v>720.100000000004</v>
      </c>
      <c r="AM690" s="1" t="s">
        <v>125</v>
      </c>
      <c r="AO690" s="4">
        <v>106.89</v>
      </c>
      <c r="AP690" s="1">
        <v>689311</v>
      </c>
      <c r="AQ690" s="1" t="s">
        <v>125</v>
      </c>
      <c r="AS690" s="4">
        <v>116.89</v>
      </c>
      <c r="AT690" s="1">
        <v>689311000</v>
      </c>
      <c r="AU690" s="1" t="s">
        <v>125</v>
      </c>
      <c r="AW690" s="4">
        <v>126.89</v>
      </c>
      <c r="AX690" s="1">
        <v>689311000000</v>
      </c>
      <c r="AY690" s="1" t="s">
        <v>125</v>
      </c>
      <c r="BA690" s="4">
        <v>136.88999999999999</v>
      </c>
      <c r="BB690" s="1">
        <v>689311000000000</v>
      </c>
      <c r="BC690" s="1" t="s">
        <v>125</v>
      </c>
      <c r="BE690" s="4">
        <v>146.88999999999999</v>
      </c>
      <c r="BF690" s="1">
        <v>6.89311E+17</v>
      </c>
      <c r="BG690" s="1" t="s">
        <v>125</v>
      </c>
    </row>
    <row r="691" spans="1:59" x14ac:dyDescent="0.55000000000000004">
      <c r="A691" s="20">
        <v>6.9</v>
      </c>
      <c r="B691" s="1">
        <v>690</v>
      </c>
      <c r="C691" s="1" t="s">
        <v>131</v>
      </c>
      <c r="E691" s="4">
        <v>16.899999999999999</v>
      </c>
      <c r="F691" s="21">
        <v>41.709999999999603</v>
      </c>
      <c r="G691" s="1" t="s">
        <v>129</v>
      </c>
      <c r="I691" s="20">
        <v>26.9</v>
      </c>
      <c r="J691" s="1">
        <v>41.709999999999603</v>
      </c>
      <c r="K691" s="1" t="s">
        <v>134</v>
      </c>
      <c r="M691" s="20">
        <v>36.9</v>
      </c>
      <c r="N691" s="1">
        <v>16.869999999999902</v>
      </c>
      <c r="O691" s="1" t="s">
        <v>135</v>
      </c>
      <c r="Q691" s="20">
        <v>46.9</v>
      </c>
      <c r="R691" s="1">
        <v>5.14</v>
      </c>
      <c r="S691" s="1" t="s">
        <v>137</v>
      </c>
      <c r="U691" s="20">
        <v>56.9</v>
      </c>
      <c r="V691" s="1">
        <v>22.869999999999798</v>
      </c>
      <c r="W691" s="1" t="s">
        <v>137</v>
      </c>
      <c r="Y691" s="20">
        <v>66.900000000000006</v>
      </c>
      <c r="Z691" s="1">
        <v>261.150000000001</v>
      </c>
      <c r="AA691" s="1" t="s">
        <v>137</v>
      </c>
      <c r="AC691" s="20">
        <v>76.900000000000006</v>
      </c>
      <c r="AD691" s="1">
        <v>7.2099999999999298</v>
      </c>
      <c r="AE691" s="1" t="s">
        <v>125</v>
      </c>
      <c r="AG691" s="20">
        <v>86.9</v>
      </c>
      <c r="AH691" s="1">
        <v>72.099999999999895</v>
      </c>
      <c r="AI691" s="1" t="s">
        <v>125</v>
      </c>
      <c r="AK691" s="20">
        <v>96.9</v>
      </c>
      <c r="AL691" s="1">
        <v>721.00000000000398</v>
      </c>
      <c r="AM691" s="1" t="s">
        <v>125</v>
      </c>
      <c r="AO691" s="4">
        <v>106.9</v>
      </c>
      <c r="AP691" s="1">
        <v>690310</v>
      </c>
      <c r="AQ691" s="1" t="s">
        <v>125</v>
      </c>
      <c r="AS691" s="4">
        <v>116.9</v>
      </c>
      <c r="AT691" s="1">
        <v>690310000</v>
      </c>
      <c r="AU691" s="1" t="s">
        <v>125</v>
      </c>
      <c r="AW691" s="4">
        <v>126.9</v>
      </c>
      <c r="AX691" s="1">
        <v>690310000000</v>
      </c>
      <c r="AY691" s="1" t="s">
        <v>125</v>
      </c>
      <c r="BA691" s="4">
        <v>136.9</v>
      </c>
      <c r="BB691" s="1">
        <v>690310000000000</v>
      </c>
      <c r="BC691" s="1" t="s">
        <v>125</v>
      </c>
      <c r="BE691" s="4">
        <v>146.9</v>
      </c>
      <c r="BF691" s="1">
        <v>6.9031E+17</v>
      </c>
      <c r="BG691" s="1" t="s">
        <v>125</v>
      </c>
    </row>
    <row r="692" spans="1:59" x14ac:dyDescent="0.55000000000000004">
      <c r="A692" s="20">
        <v>6.91</v>
      </c>
      <c r="B692" s="1">
        <v>691</v>
      </c>
      <c r="C692" s="1" t="s">
        <v>131</v>
      </c>
      <c r="E692" s="4">
        <v>16.91</v>
      </c>
      <c r="F692" s="21">
        <v>41.7689999999996</v>
      </c>
      <c r="G692" s="1" t="s">
        <v>129</v>
      </c>
      <c r="I692" s="20">
        <v>26.91</v>
      </c>
      <c r="J692" s="1">
        <v>41.7689999999996</v>
      </c>
      <c r="K692" s="1" t="s">
        <v>134</v>
      </c>
      <c r="M692" s="20">
        <v>36.909999999999997</v>
      </c>
      <c r="N692" s="1">
        <v>16.892999999999901</v>
      </c>
      <c r="O692" s="1" t="s">
        <v>135</v>
      </c>
      <c r="Q692" s="20">
        <v>46.91</v>
      </c>
      <c r="R692" s="1">
        <v>5.1459999999999999</v>
      </c>
      <c r="S692" s="1" t="s">
        <v>137</v>
      </c>
      <c r="U692" s="20">
        <v>56.91</v>
      </c>
      <c r="V692" s="1">
        <v>22.892999999999802</v>
      </c>
      <c r="W692" s="1" t="s">
        <v>137</v>
      </c>
      <c r="Y692" s="20">
        <v>66.91</v>
      </c>
      <c r="Z692" s="1">
        <v>261.48500000000098</v>
      </c>
      <c r="AA692" s="1" t="s">
        <v>137</v>
      </c>
      <c r="AC692" s="20">
        <v>76.91</v>
      </c>
      <c r="AD692" s="1">
        <v>7.2189999999999301</v>
      </c>
      <c r="AE692" s="1" t="s">
        <v>125</v>
      </c>
      <c r="AG692" s="20">
        <v>86.91</v>
      </c>
      <c r="AH692" s="1">
        <v>72.189999999999898</v>
      </c>
      <c r="AI692" s="1" t="s">
        <v>125</v>
      </c>
      <c r="AK692" s="20">
        <v>96.91</v>
      </c>
      <c r="AL692" s="1">
        <v>721.90000000000396</v>
      </c>
      <c r="AM692" s="1" t="s">
        <v>125</v>
      </c>
      <c r="AO692" s="4">
        <v>106.91</v>
      </c>
      <c r="AP692" s="1">
        <v>691309</v>
      </c>
      <c r="AQ692" s="1" t="s">
        <v>125</v>
      </c>
      <c r="AS692" s="4">
        <v>116.91</v>
      </c>
      <c r="AT692" s="1">
        <v>691309000</v>
      </c>
      <c r="AU692" s="1" t="s">
        <v>125</v>
      </c>
      <c r="AW692" s="4">
        <v>126.91</v>
      </c>
      <c r="AX692" s="1">
        <v>691309000000</v>
      </c>
      <c r="AY692" s="1" t="s">
        <v>125</v>
      </c>
      <c r="BA692" s="4">
        <v>136.91</v>
      </c>
      <c r="BB692" s="1">
        <v>691309000000000</v>
      </c>
      <c r="BC692" s="1" t="s">
        <v>125</v>
      </c>
      <c r="BE692" s="4">
        <v>146.91</v>
      </c>
      <c r="BF692" s="1">
        <v>6.91309E+17</v>
      </c>
      <c r="BG692" s="1" t="s">
        <v>125</v>
      </c>
    </row>
    <row r="693" spans="1:59" x14ac:dyDescent="0.55000000000000004">
      <c r="A693" s="20">
        <v>6.92</v>
      </c>
      <c r="B693" s="1">
        <v>692</v>
      </c>
      <c r="C693" s="1" t="s">
        <v>131</v>
      </c>
      <c r="E693" s="4">
        <v>16.920000000000002</v>
      </c>
      <c r="F693" s="21">
        <v>41.827999999999598</v>
      </c>
      <c r="G693" s="1" t="s">
        <v>129</v>
      </c>
      <c r="I693" s="20">
        <v>26.92</v>
      </c>
      <c r="J693" s="1">
        <v>41.827999999999598</v>
      </c>
      <c r="K693" s="1" t="s">
        <v>134</v>
      </c>
      <c r="M693" s="20">
        <v>36.92</v>
      </c>
      <c r="N693" s="1">
        <v>16.915999999999901</v>
      </c>
      <c r="O693" s="1" t="s">
        <v>135</v>
      </c>
      <c r="Q693" s="20">
        <v>46.92</v>
      </c>
      <c r="R693" s="1">
        <v>5.1520000000000001</v>
      </c>
      <c r="S693" s="1" t="s">
        <v>137</v>
      </c>
      <c r="U693" s="20">
        <v>56.92</v>
      </c>
      <c r="V693" s="1">
        <v>22.915999999999801</v>
      </c>
      <c r="W693" s="1" t="s">
        <v>137</v>
      </c>
      <c r="Y693" s="20">
        <v>66.92</v>
      </c>
      <c r="Z693" s="1">
        <v>261.82000000000102</v>
      </c>
      <c r="AA693" s="1" t="s">
        <v>137</v>
      </c>
      <c r="AC693" s="20">
        <v>76.92</v>
      </c>
      <c r="AD693" s="1">
        <v>7.2279999999999296</v>
      </c>
      <c r="AE693" s="1" t="s">
        <v>125</v>
      </c>
      <c r="AG693" s="20">
        <v>86.92</v>
      </c>
      <c r="AH693" s="1">
        <v>72.279999999999902</v>
      </c>
      <c r="AI693" s="1" t="s">
        <v>125</v>
      </c>
      <c r="AK693" s="20">
        <v>96.92</v>
      </c>
      <c r="AL693" s="1">
        <v>722.80000000000405</v>
      </c>
      <c r="AM693" s="1" t="s">
        <v>125</v>
      </c>
      <c r="AO693" s="4">
        <v>106.92</v>
      </c>
      <c r="AP693" s="1">
        <v>692308</v>
      </c>
      <c r="AQ693" s="1" t="s">
        <v>125</v>
      </c>
      <c r="AS693" s="4">
        <v>116.92</v>
      </c>
      <c r="AT693" s="1">
        <v>692308000</v>
      </c>
      <c r="AU693" s="1" t="s">
        <v>125</v>
      </c>
      <c r="AW693" s="4">
        <v>126.92</v>
      </c>
      <c r="AX693" s="1">
        <v>692308000000</v>
      </c>
      <c r="AY693" s="1" t="s">
        <v>125</v>
      </c>
      <c r="BA693" s="4">
        <v>136.91999999999999</v>
      </c>
      <c r="BB693" s="1">
        <v>692308000000000</v>
      </c>
      <c r="BC693" s="1" t="s">
        <v>125</v>
      </c>
      <c r="BE693" s="4">
        <v>146.91999999999999</v>
      </c>
      <c r="BF693" s="1">
        <v>6.92308E+17</v>
      </c>
      <c r="BG693" s="1" t="s">
        <v>125</v>
      </c>
    </row>
    <row r="694" spans="1:59" x14ac:dyDescent="0.55000000000000004">
      <c r="A694" s="20">
        <v>6.93</v>
      </c>
      <c r="B694" s="1">
        <v>693</v>
      </c>
      <c r="C694" s="1" t="s">
        <v>131</v>
      </c>
      <c r="E694" s="4">
        <v>16.93</v>
      </c>
      <c r="F694" s="21">
        <v>41.886999999999603</v>
      </c>
      <c r="G694" s="1" t="s">
        <v>129</v>
      </c>
      <c r="I694" s="20">
        <v>26.93</v>
      </c>
      <c r="J694" s="1">
        <v>41.886999999999603</v>
      </c>
      <c r="K694" s="1" t="s">
        <v>134</v>
      </c>
      <c r="M694" s="20">
        <v>36.93</v>
      </c>
      <c r="N694" s="1">
        <v>16.938999999999901</v>
      </c>
      <c r="O694" s="1" t="s">
        <v>135</v>
      </c>
      <c r="Q694" s="20">
        <v>46.93</v>
      </c>
      <c r="R694" s="1">
        <v>5.1580000000000004</v>
      </c>
      <c r="S694" s="1" t="s">
        <v>137</v>
      </c>
      <c r="U694" s="20">
        <v>56.93</v>
      </c>
      <c r="V694" s="1">
        <v>22.938999999999801</v>
      </c>
      <c r="W694" s="1" t="s">
        <v>137</v>
      </c>
      <c r="Y694" s="20">
        <v>66.930000000000007</v>
      </c>
      <c r="Z694" s="1">
        <v>262.155000000001</v>
      </c>
      <c r="AA694" s="1" t="s">
        <v>137</v>
      </c>
      <c r="AC694" s="20">
        <v>76.930000000000007</v>
      </c>
      <c r="AD694" s="1">
        <v>7.2369999999999299</v>
      </c>
      <c r="AE694" s="1" t="s">
        <v>125</v>
      </c>
      <c r="AG694" s="20">
        <v>86.93</v>
      </c>
      <c r="AH694" s="1">
        <v>72.369999999999905</v>
      </c>
      <c r="AI694" s="1" t="s">
        <v>125</v>
      </c>
      <c r="AK694" s="20">
        <v>96.93</v>
      </c>
      <c r="AL694" s="1">
        <v>723.70000000000402</v>
      </c>
      <c r="AM694" s="1" t="s">
        <v>125</v>
      </c>
      <c r="AO694" s="4">
        <v>106.93</v>
      </c>
      <c r="AP694" s="1">
        <v>693307</v>
      </c>
      <c r="AQ694" s="1" t="s">
        <v>125</v>
      </c>
      <c r="AS694" s="4">
        <v>116.93</v>
      </c>
      <c r="AT694" s="1">
        <v>693307000</v>
      </c>
      <c r="AU694" s="1" t="s">
        <v>125</v>
      </c>
      <c r="AW694" s="4">
        <v>126.93</v>
      </c>
      <c r="AX694" s="1">
        <v>693307000000</v>
      </c>
      <c r="AY694" s="1" t="s">
        <v>125</v>
      </c>
      <c r="BA694" s="4">
        <v>136.93</v>
      </c>
      <c r="BB694" s="1">
        <v>693307000000000</v>
      </c>
      <c r="BC694" s="1" t="s">
        <v>125</v>
      </c>
      <c r="BE694" s="4">
        <v>146.93</v>
      </c>
      <c r="BF694" s="1">
        <v>6.93307E+17</v>
      </c>
      <c r="BG694" s="1" t="s">
        <v>125</v>
      </c>
    </row>
    <row r="695" spans="1:59" x14ac:dyDescent="0.55000000000000004">
      <c r="A695" s="20">
        <v>6.94</v>
      </c>
      <c r="B695" s="1">
        <v>694</v>
      </c>
      <c r="C695" s="1" t="s">
        <v>131</v>
      </c>
      <c r="E695" s="4">
        <v>16.940000000000001</v>
      </c>
      <c r="F695" s="21">
        <v>41.9459999999996</v>
      </c>
      <c r="G695" s="1" t="s">
        <v>129</v>
      </c>
      <c r="I695" s="20">
        <v>26.94</v>
      </c>
      <c r="J695" s="1">
        <v>41.9459999999996</v>
      </c>
      <c r="K695" s="1" t="s">
        <v>134</v>
      </c>
      <c r="M695" s="20">
        <v>36.94</v>
      </c>
      <c r="N695" s="1">
        <v>16.9619999999999</v>
      </c>
      <c r="O695" s="1" t="s">
        <v>135</v>
      </c>
      <c r="Q695" s="20">
        <v>46.94</v>
      </c>
      <c r="R695" s="1">
        <v>5.1639999999999997</v>
      </c>
      <c r="S695" s="1" t="s">
        <v>137</v>
      </c>
      <c r="U695" s="20">
        <v>56.94</v>
      </c>
      <c r="V695" s="1">
        <v>22.961999999999801</v>
      </c>
      <c r="W695" s="1" t="s">
        <v>137</v>
      </c>
      <c r="Y695" s="20">
        <v>66.94</v>
      </c>
      <c r="Z695" s="1">
        <v>262.49000000000098</v>
      </c>
      <c r="AA695" s="1" t="s">
        <v>137</v>
      </c>
      <c r="AC695" s="20">
        <v>76.94</v>
      </c>
      <c r="AD695" s="1">
        <v>7.2459999999999303</v>
      </c>
      <c r="AE695" s="1" t="s">
        <v>125</v>
      </c>
      <c r="AG695" s="20">
        <v>86.94</v>
      </c>
      <c r="AH695" s="1">
        <v>72.459999999999894</v>
      </c>
      <c r="AI695" s="1" t="s">
        <v>125</v>
      </c>
      <c r="AK695" s="20">
        <v>96.94</v>
      </c>
      <c r="AL695" s="1">
        <v>724.600000000004</v>
      </c>
      <c r="AM695" s="1" t="s">
        <v>125</v>
      </c>
      <c r="AO695" s="4">
        <v>106.94</v>
      </c>
      <c r="AP695" s="1">
        <v>694306</v>
      </c>
      <c r="AQ695" s="1" t="s">
        <v>125</v>
      </c>
      <c r="AS695" s="4">
        <v>116.94</v>
      </c>
      <c r="AT695" s="1">
        <v>694306000</v>
      </c>
      <c r="AU695" s="1" t="s">
        <v>125</v>
      </c>
      <c r="AW695" s="4">
        <v>126.94</v>
      </c>
      <c r="AX695" s="1">
        <v>694306000000</v>
      </c>
      <c r="AY695" s="1" t="s">
        <v>125</v>
      </c>
      <c r="BA695" s="4">
        <v>136.94</v>
      </c>
      <c r="BB695" s="1">
        <v>694306000000000</v>
      </c>
      <c r="BC695" s="1" t="s">
        <v>125</v>
      </c>
      <c r="BE695" s="4">
        <v>146.94</v>
      </c>
      <c r="BF695" s="1">
        <v>6.94306E+17</v>
      </c>
      <c r="BG695" s="1" t="s">
        <v>125</v>
      </c>
    </row>
    <row r="696" spans="1:59" x14ac:dyDescent="0.55000000000000004">
      <c r="A696" s="20">
        <v>6.95</v>
      </c>
      <c r="B696" s="1">
        <v>695</v>
      </c>
      <c r="C696" s="1" t="s">
        <v>131</v>
      </c>
      <c r="E696" s="4">
        <v>16.95</v>
      </c>
      <c r="F696" s="21">
        <v>42.004999999999598</v>
      </c>
      <c r="G696" s="1" t="s">
        <v>129</v>
      </c>
      <c r="I696" s="20">
        <v>26.95</v>
      </c>
      <c r="J696" s="1">
        <v>42.004999999999598</v>
      </c>
      <c r="K696" s="1" t="s">
        <v>134</v>
      </c>
      <c r="M696" s="20">
        <v>36.950000000000003</v>
      </c>
      <c r="N696" s="1">
        <v>16.9849999999999</v>
      </c>
      <c r="O696" s="1" t="s">
        <v>135</v>
      </c>
      <c r="Q696" s="20">
        <v>46.95</v>
      </c>
      <c r="R696" s="1">
        <v>5.17</v>
      </c>
      <c r="S696" s="1" t="s">
        <v>137</v>
      </c>
      <c r="U696" s="20">
        <v>56.95</v>
      </c>
      <c r="V696" s="1">
        <v>22.9849999999998</v>
      </c>
      <c r="W696" s="1" t="s">
        <v>137</v>
      </c>
      <c r="Y696" s="20">
        <v>66.95</v>
      </c>
      <c r="Z696" s="1">
        <v>262.82500000000101</v>
      </c>
      <c r="AA696" s="1" t="s">
        <v>137</v>
      </c>
      <c r="AC696" s="20">
        <v>76.95</v>
      </c>
      <c r="AD696" s="1">
        <v>7.2549999999999297</v>
      </c>
      <c r="AE696" s="1" t="s">
        <v>125</v>
      </c>
      <c r="AG696" s="20">
        <v>86.95</v>
      </c>
      <c r="AH696" s="1">
        <v>72.549999999999898</v>
      </c>
      <c r="AI696" s="1" t="s">
        <v>125</v>
      </c>
      <c r="AK696" s="20">
        <v>96.95</v>
      </c>
      <c r="AL696" s="1">
        <v>725.50000000000398</v>
      </c>
      <c r="AM696" s="1" t="s">
        <v>125</v>
      </c>
      <c r="AO696" s="4">
        <v>106.95</v>
      </c>
      <c r="AP696" s="1">
        <v>695305</v>
      </c>
      <c r="AQ696" s="1" t="s">
        <v>125</v>
      </c>
      <c r="AS696" s="4">
        <v>116.95</v>
      </c>
      <c r="AT696" s="1">
        <v>695305000</v>
      </c>
      <c r="AU696" s="1" t="s">
        <v>125</v>
      </c>
      <c r="AW696" s="4">
        <v>126.95</v>
      </c>
      <c r="AX696" s="1">
        <v>695305000000</v>
      </c>
      <c r="AY696" s="1" t="s">
        <v>125</v>
      </c>
      <c r="BA696" s="4">
        <v>136.94999999999999</v>
      </c>
      <c r="BB696" s="1">
        <v>695305000000000</v>
      </c>
      <c r="BC696" s="1" t="s">
        <v>125</v>
      </c>
      <c r="BE696" s="4">
        <v>146.94999999999999</v>
      </c>
      <c r="BF696" s="1">
        <v>6.95305E+17</v>
      </c>
      <c r="BG696" s="1" t="s">
        <v>125</v>
      </c>
    </row>
    <row r="697" spans="1:59" x14ac:dyDescent="0.55000000000000004">
      <c r="A697" s="20">
        <v>6.96</v>
      </c>
      <c r="B697" s="1">
        <v>696</v>
      </c>
      <c r="C697" s="1" t="s">
        <v>131</v>
      </c>
      <c r="E697" s="4">
        <v>16.96</v>
      </c>
      <c r="F697" s="21">
        <v>42.063999999999602</v>
      </c>
      <c r="G697" s="1" t="s">
        <v>129</v>
      </c>
      <c r="I697" s="20">
        <v>26.96</v>
      </c>
      <c r="J697" s="1">
        <v>42.063999999999602</v>
      </c>
      <c r="K697" s="1" t="s">
        <v>134</v>
      </c>
      <c r="M697" s="20">
        <v>36.96</v>
      </c>
      <c r="N697" s="1">
        <v>17.0079999999999</v>
      </c>
      <c r="O697" s="1" t="s">
        <v>135</v>
      </c>
      <c r="Q697" s="20">
        <v>46.96</v>
      </c>
      <c r="R697" s="1">
        <v>5.1760000000000002</v>
      </c>
      <c r="S697" s="1" t="s">
        <v>137</v>
      </c>
      <c r="U697" s="20">
        <v>56.96</v>
      </c>
      <c r="V697" s="1">
        <v>23.0079999999998</v>
      </c>
      <c r="W697" s="1" t="s">
        <v>137</v>
      </c>
      <c r="Y697" s="20">
        <v>66.959999999999994</v>
      </c>
      <c r="Z697" s="1">
        <v>263.16000000000099</v>
      </c>
      <c r="AA697" s="1" t="s">
        <v>137</v>
      </c>
      <c r="AC697" s="20">
        <v>76.959999999999994</v>
      </c>
      <c r="AD697" s="1">
        <v>7.2639999999999301</v>
      </c>
      <c r="AE697" s="1" t="s">
        <v>125</v>
      </c>
      <c r="AG697" s="20">
        <v>86.96</v>
      </c>
      <c r="AH697" s="1">
        <v>72.639999999999901</v>
      </c>
      <c r="AI697" s="1" t="s">
        <v>125</v>
      </c>
      <c r="AK697" s="20">
        <v>96.96</v>
      </c>
      <c r="AL697" s="1">
        <v>726.40000000000396</v>
      </c>
      <c r="AM697" s="1" t="s">
        <v>125</v>
      </c>
      <c r="AO697" s="4">
        <v>106.96</v>
      </c>
      <c r="AP697" s="1">
        <v>696304</v>
      </c>
      <c r="AQ697" s="1" t="s">
        <v>125</v>
      </c>
      <c r="AS697" s="4">
        <v>116.96</v>
      </c>
      <c r="AT697" s="1">
        <v>696304000</v>
      </c>
      <c r="AU697" s="1" t="s">
        <v>125</v>
      </c>
      <c r="AW697" s="4">
        <v>126.96</v>
      </c>
      <c r="AX697" s="1">
        <v>696304000000</v>
      </c>
      <c r="AY697" s="1" t="s">
        <v>125</v>
      </c>
      <c r="BA697" s="4">
        <v>136.96</v>
      </c>
      <c r="BB697" s="1">
        <v>696304000000000</v>
      </c>
      <c r="BC697" s="1" t="s">
        <v>125</v>
      </c>
      <c r="BE697" s="4">
        <v>146.96</v>
      </c>
      <c r="BF697" s="1">
        <v>6.96304E+17</v>
      </c>
      <c r="BG697" s="1" t="s">
        <v>125</v>
      </c>
    </row>
    <row r="698" spans="1:59" x14ac:dyDescent="0.55000000000000004">
      <c r="A698" s="20">
        <v>6.97</v>
      </c>
      <c r="B698" s="1">
        <v>697</v>
      </c>
      <c r="C698" s="1" t="s">
        <v>131</v>
      </c>
      <c r="E698" s="4">
        <v>16.97</v>
      </c>
      <c r="F698" s="21">
        <v>42.1229999999996</v>
      </c>
      <c r="G698" s="1" t="s">
        <v>129</v>
      </c>
      <c r="I698" s="20">
        <v>26.97</v>
      </c>
      <c r="J698" s="1">
        <v>42.1229999999996</v>
      </c>
      <c r="K698" s="1" t="s">
        <v>134</v>
      </c>
      <c r="M698" s="20">
        <v>36.97</v>
      </c>
      <c r="N698" s="1">
        <v>17.030999999999899</v>
      </c>
      <c r="O698" s="1" t="s">
        <v>135</v>
      </c>
      <c r="Q698" s="20">
        <v>46.97</v>
      </c>
      <c r="R698" s="1">
        <v>5.1820000000000004</v>
      </c>
      <c r="S698" s="1" t="s">
        <v>137</v>
      </c>
      <c r="U698" s="20">
        <v>56.97</v>
      </c>
      <c r="V698" s="1">
        <v>23.0309999999998</v>
      </c>
      <c r="W698" s="1" t="s">
        <v>137</v>
      </c>
      <c r="Y698" s="20">
        <v>66.97</v>
      </c>
      <c r="Z698" s="1">
        <v>263.49500000000103</v>
      </c>
      <c r="AA698" s="1" t="s">
        <v>137</v>
      </c>
      <c r="AC698" s="20">
        <v>76.97</v>
      </c>
      <c r="AD698" s="1">
        <v>7.2729999999999304</v>
      </c>
      <c r="AE698" s="1" t="s">
        <v>125</v>
      </c>
      <c r="AG698" s="20">
        <v>86.97</v>
      </c>
      <c r="AH698" s="1">
        <v>72.729999999999905</v>
      </c>
      <c r="AI698" s="1" t="s">
        <v>125</v>
      </c>
      <c r="AK698" s="20">
        <v>96.97</v>
      </c>
      <c r="AL698" s="1">
        <v>727.30000000000405</v>
      </c>
      <c r="AM698" s="1" t="s">
        <v>125</v>
      </c>
      <c r="AO698" s="4">
        <v>106.97</v>
      </c>
      <c r="AP698" s="1">
        <v>697303</v>
      </c>
      <c r="AQ698" s="1" t="s">
        <v>125</v>
      </c>
      <c r="AS698" s="4">
        <v>116.97</v>
      </c>
      <c r="AT698" s="1">
        <v>697303000</v>
      </c>
      <c r="AU698" s="1" t="s">
        <v>125</v>
      </c>
      <c r="AW698" s="4">
        <v>126.97</v>
      </c>
      <c r="AX698" s="1">
        <v>697303000000</v>
      </c>
      <c r="AY698" s="1" t="s">
        <v>125</v>
      </c>
      <c r="BA698" s="4">
        <v>136.97</v>
      </c>
      <c r="BB698" s="1">
        <v>697303000000000</v>
      </c>
      <c r="BC698" s="1" t="s">
        <v>125</v>
      </c>
      <c r="BE698" s="4">
        <v>146.97</v>
      </c>
      <c r="BF698" s="1">
        <v>6.97303E+17</v>
      </c>
      <c r="BG698" s="1" t="s">
        <v>125</v>
      </c>
    </row>
    <row r="699" spans="1:59" x14ac:dyDescent="0.55000000000000004">
      <c r="A699" s="20">
        <v>6.98</v>
      </c>
      <c r="B699" s="1">
        <v>698</v>
      </c>
      <c r="C699" s="1" t="s">
        <v>131</v>
      </c>
      <c r="E699" s="4">
        <v>16.98</v>
      </c>
      <c r="F699" s="21">
        <v>42.181999999999597</v>
      </c>
      <c r="G699" s="1" t="s">
        <v>129</v>
      </c>
      <c r="I699" s="20">
        <v>26.98</v>
      </c>
      <c r="J699" s="1">
        <v>42.181999999999597</v>
      </c>
      <c r="K699" s="1" t="s">
        <v>134</v>
      </c>
      <c r="M699" s="20">
        <v>36.979999999999997</v>
      </c>
      <c r="N699" s="1">
        <v>17.053999999999899</v>
      </c>
      <c r="O699" s="1" t="s">
        <v>135</v>
      </c>
      <c r="Q699" s="20">
        <v>46.98</v>
      </c>
      <c r="R699" s="1">
        <v>5.1879999999999997</v>
      </c>
      <c r="S699" s="1" t="s">
        <v>137</v>
      </c>
      <c r="U699" s="20">
        <v>56.98</v>
      </c>
      <c r="V699" s="1">
        <v>23.0539999999998</v>
      </c>
      <c r="W699" s="1" t="s">
        <v>137</v>
      </c>
      <c r="Y699" s="20">
        <v>66.98</v>
      </c>
      <c r="Z699" s="1">
        <v>263.83000000000101</v>
      </c>
      <c r="AA699" s="1" t="s">
        <v>137</v>
      </c>
      <c r="AC699" s="20">
        <v>76.98</v>
      </c>
      <c r="AD699" s="1">
        <v>7.2819999999999299</v>
      </c>
      <c r="AE699" s="1" t="s">
        <v>125</v>
      </c>
      <c r="AG699" s="20">
        <v>86.98</v>
      </c>
      <c r="AH699" s="1">
        <v>72.819999999999894</v>
      </c>
      <c r="AI699" s="1" t="s">
        <v>125</v>
      </c>
      <c r="AK699" s="20">
        <v>96.98</v>
      </c>
      <c r="AL699" s="1">
        <v>728.20000000000402</v>
      </c>
      <c r="AM699" s="1" t="s">
        <v>125</v>
      </c>
      <c r="AO699" s="4">
        <v>106.98</v>
      </c>
      <c r="AP699" s="1">
        <v>698302</v>
      </c>
      <c r="AQ699" s="1" t="s">
        <v>125</v>
      </c>
      <c r="AS699" s="4">
        <v>116.98</v>
      </c>
      <c r="AT699" s="1">
        <v>698302000</v>
      </c>
      <c r="AU699" s="1" t="s">
        <v>125</v>
      </c>
      <c r="AW699" s="4">
        <v>126.98</v>
      </c>
      <c r="AX699" s="1">
        <v>698302000000</v>
      </c>
      <c r="AY699" s="1" t="s">
        <v>125</v>
      </c>
      <c r="BA699" s="4">
        <v>136.97999999999999</v>
      </c>
      <c r="BB699" s="1">
        <v>698302000000000</v>
      </c>
      <c r="BC699" s="1" t="s">
        <v>125</v>
      </c>
      <c r="BE699" s="4">
        <v>146.97999999999999</v>
      </c>
      <c r="BF699" s="1">
        <v>6.98302E+17</v>
      </c>
      <c r="BG699" s="1" t="s">
        <v>125</v>
      </c>
    </row>
    <row r="700" spans="1:59" x14ac:dyDescent="0.55000000000000004">
      <c r="A700" s="20">
        <v>6.99</v>
      </c>
      <c r="B700" s="1">
        <v>699</v>
      </c>
      <c r="C700" s="1" t="s">
        <v>131</v>
      </c>
      <c r="E700" s="4">
        <v>16.989999999999998</v>
      </c>
      <c r="F700" s="21">
        <v>42.240999999999602</v>
      </c>
      <c r="G700" s="1" t="s">
        <v>129</v>
      </c>
      <c r="I700" s="20">
        <v>26.99</v>
      </c>
      <c r="J700" s="1">
        <v>42.240999999999602</v>
      </c>
      <c r="K700" s="1" t="s">
        <v>134</v>
      </c>
      <c r="M700" s="20">
        <v>36.99</v>
      </c>
      <c r="N700" s="1">
        <v>17.076999999999899</v>
      </c>
      <c r="O700" s="1" t="s">
        <v>135</v>
      </c>
      <c r="Q700" s="20">
        <v>46.99</v>
      </c>
      <c r="R700" s="1">
        <v>5.194</v>
      </c>
      <c r="S700" s="1" t="s">
        <v>137</v>
      </c>
      <c r="U700" s="20">
        <v>56.99</v>
      </c>
      <c r="V700" s="1">
        <v>23.076999999999799</v>
      </c>
      <c r="W700" s="1" t="s">
        <v>137</v>
      </c>
      <c r="Y700" s="20">
        <v>66.989999999999995</v>
      </c>
      <c r="Z700" s="1">
        <v>264.16500000000099</v>
      </c>
      <c r="AA700" s="1" t="s">
        <v>137</v>
      </c>
      <c r="AC700" s="20">
        <v>76.989999999999995</v>
      </c>
      <c r="AD700" s="1">
        <v>7.2909999999999302</v>
      </c>
      <c r="AE700" s="1" t="s">
        <v>125</v>
      </c>
      <c r="AG700" s="20">
        <v>86.99</v>
      </c>
      <c r="AH700" s="1">
        <v>72.909999999999897</v>
      </c>
      <c r="AI700" s="1" t="s">
        <v>125</v>
      </c>
      <c r="AK700" s="20">
        <v>96.99</v>
      </c>
      <c r="AL700" s="1">
        <v>729.100000000004</v>
      </c>
      <c r="AM700" s="1" t="s">
        <v>125</v>
      </c>
      <c r="AO700" s="4">
        <v>106.99</v>
      </c>
      <c r="AP700" s="1">
        <v>699301</v>
      </c>
      <c r="AQ700" s="1" t="s">
        <v>125</v>
      </c>
      <c r="AS700" s="4">
        <v>116.99</v>
      </c>
      <c r="AT700" s="1">
        <v>699301000</v>
      </c>
      <c r="AU700" s="1" t="s">
        <v>125</v>
      </c>
      <c r="AW700" s="4">
        <v>126.99</v>
      </c>
      <c r="AX700" s="1">
        <v>699301000000</v>
      </c>
      <c r="AY700" s="1" t="s">
        <v>125</v>
      </c>
      <c r="BA700" s="4">
        <v>136.99</v>
      </c>
      <c r="BB700" s="1">
        <v>699301000000000</v>
      </c>
      <c r="BC700" s="1" t="s">
        <v>125</v>
      </c>
      <c r="BE700" s="4">
        <v>146.99</v>
      </c>
      <c r="BF700" s="1">
        <v>6.99301E+17</v>
      </c>
      <c r="BG700" s="1" t="s">
        <v>125</v>
      </c>
    </row>
    <row r="701" spans="1:59" x14ac:dyDescent="0.55000000000000004">
      <c r="A701" s="20">
        <v>7</v>
      </c>
      <c r="B701" s="1">
        <v>700</v>
      </c>
      <c r="C701" s="1" t="s">
        <v>131</v>
      </c>
      <c r="E701" s="4">
        <v>17</v>
      </c>
      <c r="F701" s="21">
        <v>42.299999999999599</v>
      </c>
      <c r="G701" s="1" t="s">
        <v>129</v>
      </c>
      <c r="I701" s="20">
        <v>27</v>
      </c>
      <c r="J701" s="1">
        <v>42.299999999999599</v>
      </c>
      <c r="K701" s="1" t="s">
        <v>134</v>
      </c>
      <c r="M701" s="20">
        <v>37</v>
      </c>
      <c r="N701" s="1">
        <v>17.099999999999898</v>
      </c>
      <c r="O701" s="1" t="s">
        <v>135</v>
      </c>
      <c r="Q701" s="20">
        <v>47</v>
      </c>
      <c r="R701" s="1">
        <v>5.2</v>
      </c>
      <c r="S701" s="1" t="s">
        <v>137</v>
      </c>
      <c r="U701" s="20">
        <v>57</v>
      </c>
      <c r="V701" s="1">
        <v>23.099999999999799</v>
      </c>
      <c r="W701" s="1" t="s">
        <v>137</v>
      </c>
      <c r="Y701" s="20">
        <v>67</v>
      </c>
      <c r="Z701" s="1">
        <v>264.50000000000102</v>
      </c>
      <c r="AA701" s="1" t="s">
        <v>137</v>
      </c>
      <c r="AC701" s="20">
        <v>77</v>
      </c>
      <c r="AD701" s="1">
        <v>7.2999999999999297</v>
      </c>
      <c r="AE701" s="1" t="s">
        <v>125</v>
      </c>
      <c r="AG701" s="20">
        <v>87</v>
      </c>
      <c r="AH701" s="1">
        <v>72.999999999999901</v>
      </c>
      <c r="AI701" s="1" t="s">
        <v>125</v>
      </c>
      <c r="AK701" s="20">
        <v>97</v>
      </c>
      <c r="AL701" s="1">
        <v>730.00000000000398</v>
      </c>
      <c r="AM701" s="1" t="s">
        <v>125</v>
      </c>
      <c r="AO701" s="4">
        <v>107</v>
      </c>
      <c r="AP701" s="1">
        <v>700300</v>
      </c>
      <c r="AQ701" s="1" t="s">
        <v>125</v>
      </c>
      <c r="AS701" s="4">
        <v>117</v>
      </c>
      <c r="AT701" s="1">
        <v>700300000</v>
      </c>
      <c r="AU701" s="1" t="s">
        <v>125</v>
      </c>
      <c r="AW701" s="4">
        <v>127</v>
      </c>
      <c r="AX701" s="1">
        <v>700300000000</v>
      </c>
      <c r="AY701" s="1" t="s">
        <v>125</v>
      </c>
      <c r="BA701" s="4">
        <v>137</v>
      </c>
      <c r="BB701" s="1">
        <v>700300000000000</v>
      </c>
      <c r="BC701" s="1" t="s">
        <v>125</v>
      </c>
      <c r="BE701" s="4">
        <v>147</v>
      </c>
      <c r="BF701" s="1">
        <v>7.003E+17</v>
      </c>
      <c r="BG701" s="1" t="s">
        <v>125</v>
      </c>
    </row>
    <row r="702" spans="1:59" x14ac:dyDescent="0.55000000000000004">
      <c r="A702" s="20">
        <v>7.01</v>
      </c>
      <c r="B702" s="1">
        <v>701</v>
      </c>
      <c r="C702" s="1" t="s">
        <v>131</v>
      </c>
      <c r="E702" s="4">
        <v>17.010000000000002</v>
      </c>
      <c r="F702" s="21">
        <v>42.358999999999597</v>
      </c>
      <c r="G702" s="1" t="s">
        <v>129</v>
      </c>
      <c r="I702" s="20">
        <v>27.01</v>
      </c>
      <c r="J702" s="1">
        <v>42.358999999999597</v>
      </c>
      <c r="K702" s="1" t="s">
        <v>134</v>
      </c>
      <c r="M702" s="20">
        <v>37.01</v>
      </c>
      <c r="N702" s="1">
        <v>17.122999999999902</v>
      </c>
      <c r="O702" s="1" t="s">
        <v>135</v>
      </c>
      <c r="Q702" s="20">
        <v>47.01</v>
      </c>
      <c r="R702" s="1">
        <v>5.2060000000000004</v>
      </c>
      <c r="S702" s="1" t="s">
        <v>137</v>
      </c>
      <c r="U702" s="20">
        <v>57.01</v>
      </c>
      <c r="V702" s="1">
        <v>23.122999999999799</v>
      </c>
      <c r="W702" s="1" t="s">
        <v>137</v>
      </c>
      <c r="Y702" s="20">
        <v>67.010000000000005</v>
      </c>
      <c r="Z702" s="1">
        <v>264.835000000001</v>
      </c>
      <c r="AA702" s="1" t="s">
        <v>137</v>
      </c>
      <c r="AC702" s="20">
        <v>77.010000000000005</v>
      </c>
      <c r="AD702" s="1">
        <v>7.30899999999993</v>
      </c>
      <c r="AE702" s="1" t="s">
        <v>125</v>
      </c>
      <c r="AG702" s="20">
        <v>87.01</v>
      </c>
      <c r="AH702" s="1">
        <v>73.089999999999904</v>
      </c>
      <c r="AI702" s="1" t="s">
        <v>125</v>
      </c>
      <c r="AK702" s="20">
        <v>97.01</v>
      </c>
      <c r="AL702" s="1">
        <v>730.90000000000396</v>
      </c>
      <c r="AM702" s="1" t="s">
        <v>125</v>
      </c>
      <c r="AO702" s="4">
        <v>107.01</v>
      </c>
      <c r="AP702" s="1">
        <v>701299</v>
      </c>
      <c r="AQ702" s="1" t="s">
        <v>125</v>
      </c>
      <c r="AS702" s="4">
        <v>117.01</v>
      </c>
      <c r="AT702" s="1">
        <v>701299000</v>
      </c>
      <c r="AU702" s="1" t="s">
        <v>125</v>
      </c>
      <c r="AW702" s="4">
        <v>127.01</v>
      </c>
      <c r="AX702" s="1">
        <v>701299000000</v>
      </c>
      <c r="AY702" s="1" t="s">
        <v>125</v>
      </c>
      <c r="BA702" s="4">
        <v>137.01</v>
      </c>
      <c r="BB702" s="1">
        <v>701299000000000</v>
      </c>
      <c r="BC702" s="1" t="s">
        <v>125</v>
      </c>
      <c r="BE702" s="4">
        <v>147.01</v>
      </c>
      <c r="BF702" s="1">
        <v>7.01299E+17</v>
      </c>
      <c r="BG702" s="1" t="s">
        <v>125</v>
      </c>
    </row>
    <row r="703" spans="1:59" x14ac:dyDescent="0.55000000000000004">
      <c r="A703" s="20">
        <v>7.02</v>
      </c>
      <c r="B703" s="1">
        <v>702</v>
      </c>
      <c r="C703" s="1" t="s">
        <v>131</v>
      </c>
      <c r="E703" s="4">
        <v>17.02</v>
      </c>
      <c r="F703" s="21">
        <v>42.417999999999601</v>
      </c>
      <c r="G703" s="1" t="s">
        <v>129</v>
      </c>
      <c r="I703" s="20">
        <v>27.02</v>
      </c>
      <c r="J703" s="1">
        <v>42.417999999999601</v>
      </c>
      <c r="K703" s="1" t="s">
        <v>134</v>
      </c>
      <c r="M703" s="20">
        <v>37.020000000000003</v>
      </c>
      <c r="N703" s="1">
        <v>17.145999999999901</v>
      </c>
      <c r="O703" s="1" t="s">
        <v>135</v>
      </c>
      <c r="Q703" s="20">
        <v>47.02</v>
      </c>
      <c r="R703" s="1">
        <v>5.2119999999999997</v>
      </c>
      <c r="S703" s="1" t="s">
        <v>137</v>
      </c>
      <c r="U703" s="20">
        <v>57.02</v>
      </c>
      <c r="V703" s="1">
        <v>23.145999999999798</v>
      </c>
      <c r="W703" s="1" t="s">
        <v>137</v>
      </c>
      <c r="Y703" s="20">
        <v>67.02</v>
      </c>
      <c r="Z703" s="1">
        <v>265.17000000000098</v>
      </c>
      <c r="AA703" s="1" t="s">
        <v>137</v>
      </c>
      <c r="AC703" s="20">
        <v>77.02</v>
      </c>
      <c r="AD703" s="1">
        <v>7.3179999999999303</v>
      </c>
      <c r="AE703" s="1" t="s">
        <v>125</v>
      </c>
      <c r="AG703" s="20">
        <v>87.02</v>
      </c>
      <c r="AH703" s="1">
        <v>73.179999999999893</v>
      </c>
      <c r="AI703" s="1" t="s">
        <v>125</v>
      </c>
      <c r="AK703" s="20">
        <v>97.02</v>
      </c>
      <c r="AL703" s="1">
        <v>731.80000000000405</v>
      </c>
      <c r="AM703" s="1" t="s">
        <v>125</v>
      </c>
      <c r="AO703" s="4">
        <v>107.02</v>
      </c>
      <c r="AP703" s="1">
        <v>702298</v>
      </c>
      <c r="AQ703" s="1" t="s">
        <v>125</v>
      </c>
      <c r="AS703" s="4">
        <v>117.02</v>
      </c>
      <c r="AT703" s="1">
        <v>702298000</v>
      </c>
      <c r="AU703" s="1" t="s">
        <v>125</v>
      </c>
      <c r="AW703" s="4">
        <v>127.02</v>
      </c>
      <c r="AX703" s="1">
        <v>702298000000</v>
      </c>
      <c r="AY703" s="1" t="s">
        <v>125</v>
      </c>
      <c r="BA703" s="4">
        <v>137.02000000000001</v>
      </c>
      <c r="BB703" s="1">
        <v>702298000000000</v>
      </c>
      <c r="BC703" s="1" t="s">
        <v>125</v>
      </c>
      <c r="BE703" s="4">
        <v>147.02000000000001</v>
      </c>
      <c r="BF703" s="1">
        <v>7.02298E+17</v>
      </c>
      <c r="BG703" s="1" t="s">
        <v>125</v>
      </c>
    </row>
    <row r="704" spans="1:59" x14ac:dyDescent="0.55000000000000004">
      <c r="A704" s="20">
        <v>7.03</v>
      </c>
      <c r="B704" s="1">
        <v>703</v>
      </c>
      <c r="C704" s="1" t="s">
        <v>131</v>
      </c>
      <c r="E704" s="4">
        <v>17.03</v>
      </c>
      <c r="F704" s="21">
        <v>42.476999999999599</v>
      </c>
      <c r="G704" s="1" t="s">
        <v>129</v>
      </c>
      <c r="I704" s="20">
        <v>27.03</v>
      </c>
      <c r="J704" s="1">
        <v>42.476999999999599</v>
      </c>
      <c r="K704" s="1" t="s">
        <v>134</v>
      </c>
      <c r="M704" s="20">
        <v>37.03</v>
      </c>
      <c r="N704" s="1">
        <v>17.168999999999901</v>
      </c>
      <c r="O704" s="1" t="s">
        <v>135</v>
      </c>
      <c r="Q704" s="20">
        <v>47.03</v>
      </c>
      <c r="R704" s="1">
        <v>5.218</v>
      </c>
      <c r="S704" s="1" t="s">
        <v>137</v>
      </c>
      <c r="U704" s="20">
        <v>57.03</v>
      </c>
      <c r="V704" s="1">
        <v>23.168999999999802</v>
      </c>
      <c r="W704" s="1" t="s">
        <v>137</v>
      </c>
      <c r="Y704" s="20">
        <v>67.03</v>
      </c>
      <c r="Z704" s="1">
        <v>265.50500000000102</v>
      </c>
      <c r="AA704" s="1" t="s">
        <v>137</v>
      </c>
      <c r="AC704" s="20">
        <v>77.03</v>
      </c>
      <c r="AD704" s="1">
        <v>7.3269999999999298</v>
      </c>
      <c r="AE704" s="1" t="s">
        <v>125</v>
      </c>
      <c r="AG704" s="20">
        <v>87.03</v>
      </c>
      <c r="AH704" s="1">
        <v>73.269999999999897</v>
      </c>
      <c r="AI704" s="1" t="s">
        <v>125</v>
      </c>
      <c r="AK704" s="20">
        <v>97.03</v>
      </c>
      <c r="AL704" s="1">
        <v>732.70000000000402</v>
      </c>
      <c r="AM704" s="1" t="s">
        <v>125</v>
      </c>
      <c r="AO704" s="4">
        <v>107.03</v>
      </c>
      <c r="AP704" s="1">
        <v>703297</v>
      </c>
      <c r="AQ704" s="1" t="s">
        <v>125</v>
      </c>
      <c r="AS704" s="4">
        <v>117.03</v>
      </c>
      <c r="AT704" s="1">
        <v>703297000</v>
      </c>
      <c r="AU704" s="1" t="s">
        <v>125</v>
      </c>
      <c r="AW704" s="4">
        <v>127.03</v>
      </c>
      <c r="AX704" s="1">
        <v>703297000000</v>
      </c>
      <c r="AY704" s="1" t="s">
        <v>125</v>
      </c>
      <c r="BA704" s="4">
        <v>137.03</v>
      </c>
      <c r="BB704" s="1">
        <v>703297000000000</v>
      </c>
      <c r="BC704" s="1" t="s">
        <v>125</v>
      </c>
      <c r="BE704" s="4">
        <v>147.03</v>
      </c>
      <c r="BF704" s="1">
        <v>7.03297E+17</v>
      </c>
      <c r="BG704" s="1" t="s">
        <v>125</v>
      </c>
    </row>
    <row r="705" spans="1:59" x14ac:dyDescent="0.55000000000000004">
      <c r="A705" s="20">
        <v>7.04</v>
      </c>
      <c r="B705" s="1">
        <v>704</v>
      </c>
      <c r="C705" s="1" t="s">
        <v>131</v>
      </c>
      <c r="E705" s="4">
        <v>17.04</v>
      </c>
      <c r="F705" s="21">
        <v>42.535999999999603</v>
      </c>
      <c r="G705" s="1" t="s">
        <v>129</v>
      </c>
      <c r="I705" s="20">
        <v>27.04</v>
      </c>
      <c r="J705" s="1">
        <v>42.535999999999603</v>
      </c>
      <c r="K705" s="1" t="s">
        <v>134</v>
      </c>
      <c r="M705" s="20">
        <v>37.04</v>
      </c>
      <c r="N705" s="1">
        <v>17.191999999999901</v>
      </c>
      <c r="O705" s="1" t="s">
        <v>135</v>
      </c>
      <c r="Q705" s="20">
        <v>47.04</v>
      </c>
      <c r="R705" s="1">
        <v>5.2240000000000002</v>
      </c>
      <c r="S705" s="1" t="s">
        <v>137</v>
      </c>
      <c r="U705" s="20">
        <v>57.04</v>
      </c>
      <c r="V705" s="1">
        <v>23.191999999999801</v>
      </c>
      <c r="W705" s="1" t="s">
        <v>137</v>
      </c>
      <c r="Y705" s="20">
        <v>67.040000000000006</v>
      </c>
      <c r="Z705" s="1">
        <v>265.840000000001</v>
      </c>
      <c r="AA705" s="1" t="s">
        <v>137</v>
      </c>
      <c r="AC705" s="20">
        <v>77.040000000000006</v>
      </c>
      <c r="AD705" s="1">
        <v>7.3359999999999301</v>
      </c>
      <c r="AE705" s="1" t="s">
        <v>125</v>
      </c>
      <c r="AG705" s="20">
        <v>87.04</v>
      </c>
      <c r="AH705" s="1">
        <v>73.3599999999999</v>
      </c>
      <c r="AI705" s="1" t="s">
        <v>125</v>
      </c>
      <c r="AK705" s="20">
        <v>97.04</v>
      </c>
      <c r="AL705" s="1">
        <v>733.600000000004</v>
      </c>
      <c r="AM705" s="1" t="s">
        <v>125</v>
      </c>
      <c r="AO705" s="4">
        <v>107.04</v>
      </c>
      <c r="AP705" s="1">
        <v>704296</v>
      </c>
      <c r="AQ705" s="1" t="s">
        <v>125</v>
      </c>
      <c r="AS705" s="4">
        <v>117.04</v>
      </c>
      <c r="AT705" s="1">
        <v>704296000</v>
      </c>
      <c r="AU705" s="1" t="s">
        <v>125</v>
      </c>
      <c r="AW705" s="4">
        <v>127.04</v>
      </c>
      <c r="AX705" s="1">
        <v>704296000000</v>
      </c>
      <c r="AY705" s="1" t="s">
        <v>125</v>
      </c>
      <c r="BA705" s="4">
        <v>137.04</v>
      </c>
      <c r="BB705" s="1">
        <v>704296000000000</v>
      </c>
      <c r="BC705" s="1" t="s">
        <v>125</v>
      </c>
      <c r="BE705" s="4">
        <v>147.04</v>
      </c>
      <c r="BF705" s="1">
        <v>7.04296E+17</v>
      </c>
      <c r="BG705" s="1" t="s">
        <v>125</v>
      </c>
    </row>
    <row r="706" spans="1:59" x14ac:dyDescent="0.55000000000000004">
      <c r="A706" s="20">
        <v>7.05</v>
      </c>
      <c r="B706" s="1">
        <v>705</v>
      </c>
      <c r="C706" s="1" t="s">
        <v>131</v>
      </c>
      <c r="E706" s="4">
        <v>17.05</v>
      </c>
      <c r="F706" s="21">
        <v>42.594999999999601</v>
      </c>
      <c r="G706" s="1" t="s">
        <v>129</v>
      </c>
      <c r="I706" s="20">
        <v>27.05</v>
      </c>
      <c r="J706" s="1">
        <v>42.594999999999601</v>
      </c>
      <c r="K706" s="1" t="s">
        <v>134</v>
      </c>
      <c r="M706" s="20">
        <v>37.049999999999997</v>
      </c>
      <c r="N706" s="1">
        <v>17.2149999999999</v>
      </c>
      <c r="O706" s="1" t="s">
        <v>135</v>
      </c>
      <c r="Q706" s="20">
        <v>47.05</v>
      </c>
      <c r="R706" s="1">
        <v>5.23</v>
      </c>
      <c r="S706" s="1" t="s">
        <v>137</v>
      </c>
      <c r="U706" s="20">
        <v>57.05</v>
      </c>
      <c r="V706" s="1">
        <v>23.214999999999801</v>
      </c>
      <c r="W706" s="1" t="s">
        <v>137</v>
      </c>
      <c r="Y706" s="20">
        <v>67.05</v>
      </c>
      <c r="Z706" s="1">
        <v>266.17500000000098</v>
      </c>
      <c r="AA706" s="1" t="s">
        <v>137</v>
      </c>
      <c r="AC706" s="20">
        <v>77.05</v>
      </c>
      <c r="AD706" s="1">
        <v>7.3449999999999296</v>
      </c>
      <c r="AE706" s="1" t="s">
        <v>125</v>
      </c>
      <c r="AG706" s="20">
        <v>87.05</v>
      </c>
      <c r="AH706" s="1">
        <v>73.449999999999903</v>
      </c>
      <c r="AI706" s="1" t="s">
        <v>125</v>
      </c>
      <c r="AK706" s="20">
        <v>97.05</v>
      </c>
      <c r="AL706" s="1">
        <v>734.50000000000398</v>
      </c>
      <c r="AM706" s="1" t="s">
        <v>125</v>
      </c>
      <c r="AO706" s="4">
        <v>107.05</v>
      </c>
      <c r="AP706" s="1">
        <v>705295</v>
      </c>
      <c r="AQ706" s="1" t="s">
        <v>125</v>
      </c>
      <c r="AS706" s="4">
        <v>117.05</v>
      </c>
      <c r="AT706" s="1">
        <v>705295000</v>
      </c>
      <c r="AU706" s="1" t="s">
        <v>125</v>
      </c>
      <c r="AW706" s="4">
        <v>127.05</v>
      </c>
      <c r="AX706" s="1">
        <v>705295000000</v>
      </c>
      <c r="AY706" s="1" t="s">
        <v>125</v>
      </c>
      <c r="BA706" s="4">
        <v>137.05000000000001</v>
      </c>
      <c r="BB706" s="1">
        <v>705295000000000</v>
      </c>
      <c r="BC706" s="1" t="s">
        <v>125</v>
      </c>
      <c r="BE706" s="4">
        <v>147.05000000000001</v>
      </c>
      <c r="BF706" s="1">
        <v>7.05295E+17</v>
      </c>
      <c r="BG706" s="1" t="s">
        <v>125</v>
      </c>
    </row>
    <row r="707" spans="1:59" x14ac:dyDescent="0.55000000000000004">
      <c r="A707" s="20">
        <v>7.06</v>
      </c>
      <c r="B707" s="1">
        <v>706</v>
      </c>
      <c r="C707" s="1" t="s">
        <v>131</v>
      </c>
      <c r="E707" s="4">
        <v>17.059999999999999</v>
      </c>
      <c r="F707" s="21">
        <v>42.653999999999598</v>
      </c>
      <c r="G707" s="1" t="s">
        <v>129</v>
      </c>
      <c r="I707" s="20">
        <v>27.06</v>
      </c>
      <c r="J707" s="1">
        <v>42.653999999999598</v>
      </c>
      <c r="K707" s="1" t="s">
        <v>134</v>
      </c>
      <c r="M707" s="20">
        <v>37.06</v>
      </c>
      <c r="N707" s="1">
        <v>17.2379999999999</v>
      </c>
      <c r="O707" s="1" t="s">
        <v>135</v>
      </c>
      <c r="Q707" s="20">
        <v>47.06</v>
      </c>
      <c r="R707" s="1">
        <v>5.2359999999999998</v>
      </c>
      <c r="S707" s="1" t="s">
        <v>137</v>
      </c>
      <c r="U707" s="20">
        <v>57.06</v>
      </c>
      <c r="V707" s="1">
        <v>23.237999999999801</v>
      </c>
      <c r="W707" s="1" t="s">
        <v>137</v>
      </c>
      <c r="Y707" s="20">
        <v>67.06</v>
      </c>
      <c r="Z707" s="1">
        <v>266.51000000000101</v>
      </c>
      <c r="AA707" s="1" t="s">
        <v>137</v>
      </c>
      <c r="AC707" s="20">
        <v>77.06</v>
      </c>
      <c r="AD707" s="1">
        <v>7.3539999999999299</v>
      </c>
      <c r="AE707" s="1" t="s">
        <v>125</v>
      </c>
      <c r="AG707" s="20">
        <v>87.06</v>
      </c>
      <c r="AH707" s="1">
        <v>73.539999999999907</v>
      </c>
      <c r="AI707" s="1" t="s">
        <v>125</v>
      </c>
      <c r="AK707" s="20">
        <v>97.06</v>
      </c>
      <c r="AL707" s="1">
        <v>735.40000000000396</v>
      </c>
      <c r="AM707" s="1" t="s">
        <v>125</v>
      </c>
      <c r="AO707" s="4">
        <v>107.06</v>
      </c>
      <c r="AP707" s="1">
        <v>706294</v>
      </c>
      <c r="AQ707" s="1" t="s">
        <v>125</v>
      </c>
      <c r="AS707" s="4">
        <v>117.06</v>
      </c>
      <c r="AT707" s="1">
        <v>706294000</v>
      </c>
      <c r="AU707" s="1" t="s">
        <v>125</v>
      </c>
      <c r="AW707" s="4">
        <v>127.06</v>
      </c>
      <c r="AX707" s="1">
        <v>706294000000</v>
      </c>
      <c r="AY707" s="1" t="s">
        <v>125</v>
      </c>
      <c r="BA707" s="4">
        <v>137.06</v>
      </c>
      <c r="BB707" s="1">
        <v>706294000000000</v>
      </c>
      <c r="BC707" s="1" t="s">
        <v>125</v>
      </c>
      <c r="BE707" s="4">
        <v>147.06</v>
      </c>
      <c r="BF707" s="1">
        <v>7.06294E+17</v>
      </c>
      <c r="BG707" s="1" t="s">
        <v>125</v>
      </c>
    </row>
    <row r="708" spans="1:59" x14ac:dyDescent="0.55000000000000004">
      <c r="A708" s="20">
        <v>7.07</v>
      </c>
      <c r="B708" s="1">
        <v>707</v>
      </c>
      <c r="C708" s="1" t="s">
        <v>131</v>
      </c>
      <c r="E708" s="4">
        <v>17.07</v>
      </c>
      <c r="F708" s="21">
        <v>42.712999999999603</v>
      </c>
      <c r="G708" s="1" t="s">
        <v>129</v>
      </c>
      <c r="I708" s="20">
        <v>27.07</v>
      </c>
      <c r="J708" s="1">
        <v>42.712999999999603</v>
      </c>
      <c r="K708" s="1" t="s">
        <v>134</v>
      </c>
      <c r="M708" s="20">
        <v>37.07</v>
      </c>
      <c r="N708" s="1">
        <v>17.2609999999999</v>
      </c>
      <c r="O708" s="1" t="s">
        <v>135</v>
      </c>
      <c r="Q708" s="20">
        <v>47.07</v>
      </c>
      <c r="R708" s="1">
        <v>5.242</v>
      </c>
      <c r="S708" s="1" t="s">
        <v>137</v>
      </c>
      <c r="U708" s="20">
        <v>57.07</v>
      </c>
      <c r="V708" s="1">
        <v>23.2609999999998</v>
      </c>
      <c r="W708" s="1" t="s">
        <v>137</v>
      </c>
      <c r="Y708" s="20">
        <v>67.069999999999993</v>
      </c>
      <c r="Z708" s="1">
        <v>266.84500000000099</v>
      </c>
      <c r="AA708" s="1" t="s">
        <v>137</v>
      </c>
      <c r="AC708" s="20">
        <v>77.069999999999993</v>
      </c>
      <c r="AD708" s="1">
        <v>7.3629999999999303</v>
      </c>
      <c r="AE708" s="1" t="s">
        <v>125</v>
      </c>
      <c r="AG708" s="20">
        <v>87.07</v>
      </c>
      <c r="AH708" s="1">
        <v>73.629999999999896</v>
      </c>
      <c r="AI708" s="1" t="s">
        <v>125</v>
      </c>
      <c r="AK708" s="20">
        <v>97.07</v>
      </c>
      <c r="AL708" s="1">
        <v>736.30000000000405</v>
      </c>
      <c r="AM708" s="1" t="s">
        <v>125</v>
      </c>
      <c r="AO708" s="4">
        <v>107.07</v>
      </c>
      <c r="AP708" s="1">
        <v>707293</v>
      </c>
      <c r="AQ708" s="1" t="s">
        <v>125</v>
      </c>
      <c r="AS708" s="4">
        <v>117.07</v>
      </c>
      <c r="AT708" s="1">
        <v>707293000</v>
      </c>
      <c r="AU708" s="1" t="s">
        <v>125</v>
      </c>
      <c r="AW708" s="4">
        <v>127.07</v>
      </c>
      <c r="AX708" s="1">
        <v>707293000000</v>
      </c>
      <c r="AY708" s="1" t="s">
        <v>125</v>
      </c>
      <c r="BA708" s="4">
        <v>137.07</v>
      </c>
      <c r="BB708" s="1">
        <v>707293000000000</v>
      </c>
      <c r="BC708" s="1" t="s">
        <v>125</v>
      </c>
      <c r="BE708" s="4">
        <v>147.07</v>
      </c>
      <c r="BF708" s="1">
        <v>7.07293E+17</v>
      </c>
      <c r="BG708" s="1" t="s">
        <v>125</v>
      </c>
    </row>
    <row r="709" spans="1:59" x14ac:dyDescent="0.55000000000000004">
      <c r="A709" s="20">
        <v>7.08</v>
      </c>
      <c r="B709" s="1">
        <v>708</v>
      </c>
      <c r="C709" s="1" t="s">
        <v>131</v>
      </c>
      <c r="E709" s="4">
        <v>17.079999999999998</v>
      </c>
      <c r="F709" s="21">
        <v>42.771999999999601</v>
      </c>
      <c r="G709" s="1" t="s">
        <v>129</v>
      </c>
      <c r="I709" s="20">
        <v>27.08</v>
      </c>
      <c r="J709" s="1">
        <v>42.771999999999601</v>
      </c>
      <c r="K709" s="1" t="s">
        <v>134</v>
      </c>
      <c r="M709" s="20">
        <v>37.08</v>
      </c>
      <c r="N709" s="1">
        <v>17.283999999999899</v>
      </c>
      <c r="O709" s="1" t="s">
        <v>135</v>
      </c>
      <c r="Q709" s="20">
        <v>47.08</v>
      </c>
      <c r="R709" s="1">
        <v>5.2480000000000002</v>
      </c>
      <c r="S709" s="1" t="s">
        <v>137</v>
      </c>
      <c r="U709" s="20">
        <v>57.08</v>
      </c>
      <c r="V709" s="1">
        <v>23.2839999999998</v>
      </c>
      <c r="W709" s="1" t="s">
        <v>137</v>
      </c>
      <c r="Y709" s="20">
        <v>67.08</v>
      </c>
      <c r="Z709" s="1">
        <v>267.18000000000097</v>
      </c>
      <c r="AA709" s="1" t="s">
        <v>137</v>
      </c>
      <c r="AC709" s="20">
        <v>77.08</v>
      </c>
      <c r="AD709" s="1">
        <v>7.3719999999999297</v>
      </c>
      <c r="AE709" s="1" t="s">
        <v>125</v>
      </c>
      <c r="AG709" s="20">
        <v>87.08</v>
      </c>
      <c r="AH709" s="1">
        <v>73.719999999999899</v>
      </c>
      <c r="AI709" s="1" t="s">
        <v>125</v>
      </c>
      <c r="AK709" s="20">
        <v>97.08</v>
      </c>
      <c r="AL709" s="1">
        <v>737.20000000000402</v>
      </c>
      <c r="AM709" s="1" t="s">
        <v>125</v>
      </c>
      <c r="AO709" s="4">
        <v>107.08</v>
      </c>
      <c r="AP709" s="1">
        <v>708292</v>
      </c>
      <c r="AQ709" s="1" t="s">
        <v>125</v>
      </c>
      <c r="AS709" s="4">
        <v>117.08</v>
      </c>
      <c r="AT709" s="1">
        <v>708292000</v>
      </c>
      <c r="AU709" s="1" t="s">
        <v>125</v>
      </c>
      <c r="AW709" s="4">
        <v>127.08</v>
      </c>
      <c r="AX709" s="1">
        <v>708292000000</v>
      </c>
      <c r="AY709" s="1" t="s">
        <v>125</v>
      </c>
      <c r="BA709" s="4">
        <v>137.08000000000001</v>
      </c>
      <c r="BB709" s="1">
        <v>708292000000000</v>
      </c>
      <c r="BC709" s="1" t="s">
        <v>125</v>
      </c>
      <c r="BE709" s="4">
        <v>147.08000000000001</v>
      </c>
      <c r="BF709" s="1">
        <v>7.08292E+17</v>
      </c>
      <c r="BG709" s="1" t="s">
        <v>125</v>
      </c>
    </row>
    <row r="710" spans="1:59" x14ac:dyDescent="0.55000000000000004">
      <c r="A710" s="20">
        <v>7.09</v>
      </c>
      <c r="B710" s="1">
        <v>709</v>
      </c>
      <c r="C710" s="1" t="s">
        <v>131</v>
      </c>
      <c r="E710" s="4">
        <v>17.09</v>
      </c>
      <c r="F710" s="21">
        <v>42.830999999999598</v>
      </c>
      <c r="G710" s="1" t="s">
        <v>129</v>
      </c>
      <c r="I710" s="20">
        <v>27.09</v>
      </c>
      <c r="J710" s="1">
        <v>42.830999999999598</v>
      </c>
      <c r="K710" s="1" t="s">
        <v>134</v>
      </c>
      <c r="M710" s="20">
        <v>37.090000000000003</v>
      </c>
      <c r="N710" s="1">
        <v>17.306999999999899</v>
      </c>
      <c r="O710" s="1" t="s">
        <v>135</v>
      </c>
      <c r="Q710" s="20">
        <v>47.09</v>
      </c>
      <c r="R710" s="1">
        <v>5.2539999999999996</v>
      </c>
      <c r="S710" s="1" t="s">
        <v>137</v>
      </c>
      <c r="U710" s="20">
        <v>57.09</v>
      </c>
      <c r="V710" s="1">
        <v>23.3069999999998</v>
      </c>
      <c r="W710" s="1" t="s">
        <v>137</v>
      </c>
      <c r="Y710" s="20">
        <v>67.09</v>
      </c>
      <c r="Z710" s="1">
        <v>267.51500000000101</v>
      </c>
      <c r="AA710" s="1" t="s">
        <v>137</v>
      </c>
      <c r="AC710" s="20">
        <v>77.09</v>
      </c>
      <c r="AD710" s="1">
        <v>7.3809999999999301</v>
      </c>
      <c r="AE710" s="1" t="s">
        <v>125</v>
      </c>
      <c r="AG710" s="20">
        <v>87.09</v>
      </c>
      <c r="AH710" s="1">
        <v>73.809999999999903</v>
      </c>
      <c r="AI710" s="1" t="s">
        <v>125</v>
      </c>
      <c r="AK710" s="20">
        <v>97.09</v>
      </c>
      <c r="AL710" s="1">
        <v>738.100000000004</v>
      </c>
      <c r="AM710" s="1" t="s">
        <v>125</v>
      </c>
      <c r="AO710" s="4">
        <v>107.09</v>
      </c>
      <c r="AP710" s="1">
        <v>709291</v>
      </c>
      <c r="AQ710" s="1" t="s">
        <v>125</v>
      </c>
      <c r="AS710" s="4">
        <v>117.09</v>
      </c>
      <c r="AT710" s="1">
        <v>709291000</v>
      </c>
      <c r="AU710" s="1" t="s">
        <v>125</v>
      </c>
      <c r="AW710" s="4">
        <v>127.09</v>
      </c>
      <c r="AX710" s="1">
        <v>709291000000</v>
      </c>
      <c r="AY710" s="1" t="s">
        <v>125</v>
      </c>
      <c r="BA710" s="4">
        <v>137.09</v>
      </c>
      <c r="BB710" s="1">
        <v>709291000000000</v>
      </c>
      <c r="BC710" s="1" t="s">
        <v>125</v>
      </c>
      <c r="BE710" s="4">
        <v>147.09</v>
      </c>
      <c r="BF710" s="1">
        <v>7.09291E+17</v>
      </c>
      <c r="BG710" s="1" t="s">
        <v>125</v>
      </c>
    </row>
    <row r="711" spans="1:59" x14ac:dyDescent="0.55000000000000004">
      <c r="A711" s="20">
        <v>7.1</v>
      </c>
      <c r="B711" s="1">
        <v>710</v>
      </c>
      <c r="C711" s="1" t="s">
        <v>131</v>
      </c>
      <c r="E711" s="4">
        <v>17.100000000000001</v>
      </c>
      <c r="F711" s="21">
        <v>42.889999999999603</v>
      </c>
      <c r="G711" s="1" t="s">
        <v>129</v>
      </c>
      <c r="I711" s="20">
        <v>27.1</v>
      </c>
      <c r="J711" s="1">
        <v>42.889999999999603</v>
      </c>
      <c r="K711" s="1" t="s">
        <v>134</v>
      </c>
      <c r="M711" s="20">
        <v>37.1</v>
      </c>
      <c r="N711" s="1">
        <v>17.329999999999899</v>
      </c>
      <c r="O711" s="1" t="s">
        <v>135</v>
      </c>
      <c r="Q711" s="20">
        <v>47.1</v>
      </c>
      <c r="R711" s="1">
        <v>5.26</v>
      </c>
      <c r="S711" s="1" t="s">
        <v>137</v>
      </c>
      <c r="U711" s="20">
        <v>57.1</v>
      </c>
      <c r="V711" s="1">
        <v>23.329999999999799</v>
      </c>
      <c r="W711" s="1" t="s">
        <v>137</v>
      </c>
      <c r="Y711" s="20">
        <v>67.099999999999994</v>
      </c>
      <c r="Z711" s="1">
        <v>267.85000000000099</v>
      </c>
      <c r="AA711" s="1" t="s">
        <v>137</v>
      </c>
      <c r="AC711" s="20">
        <v>77.099999999999994</v>
      </c>
      <c r="AD711" s="1">
        <v>7.3899999999999304</v>
      </c>
      <c r="AE711" s="1" t="s">
        <v>125</v>
      </c>
      <c r="AG711" s="20">
        <v>87.1</v>
      </c>
      <c r="AH711" s="1">
        <v>73.899999999999906</v>
      </c>
      <c r="AI711" s="1" t="s">
        <v>125</v>
      </c>
      <c r="AK711" s="20">
        <v>97.1</v>
      </c>
      <c r="AL711" s="1">
        <v>739.00000000000398</v>
      </c>
      <c r="AM711" s="1" t="s">
        <v>125</v>
      </c>
      <c r="AO711" s="4">
        <v>107.1</v>
      </c>
      <c r="AP711" s="1">
        <v>710290</v>
      </c>
      <c r="AQ711" s="1" t="s">
        <v>125</v>
      </c>
      <c r="AS711" s="4">
        <v>117.1</v>
      </c>
      <c r="AT711" s="1">
        <v>710290000</v>
      </c>
      <c r="AU711" s="1" t="s">
        <v>125</v>
      </c>
      <c r="AW711" s="4">
        <v>127.1</v>
      </c>
      <c r="AX711" s="1">
        <v>710290000000</v>
      </c>
      <c r="AY711" s="1" t="s">
        <v>125</v>
      </c>
      <c r="BA711" s="4">
        <v>137.1</v>
      </c>
      <c r="BB711" s="1">
        <v>710290000000000</v>
      </c>
      <c r="BC711" s="1" t="s">
        <v>125</v>
      </c>
      <c r="BE711" s="4">
        <v>147.1</v>
      </c>
      <c r="BF711" s="1">
        <v>7.1029E+17</v>
      </c>
      <c r="BG711" s="1" t="s">
        <v>125</v>
      </c>
    </row>
    <row r="712" spans="1:59" x14ac:dyDescent="0.55000000000000004">
      <c r="A712" s="20">
        <v>7.11</v>
      </c>
      <c r="B712" s="1">
        <v>711</v>
      </c>
      <c r="C712" s="1" t="s">
        <v>131</v>
      </c>
      <c r="E712" s="4">
        <v>17.11</v>
      </c>
      <c r="F712" s="21">
        <v>42.9489999999996</v>
      </c>
      <c r="G712" s="1" t="s">
        <v>129</v>
      </c>
      <c r="I712" s="20">
        <v>27.11</v>
      </c>
      <c r="J712" s="1">
        <v>42.9489999999996</v>
      </c>
      <c r="K712" s="1" t="s">
        <v>134</v>
      </c>
      <c r="M712" s="20">
        <v>37.11</v>
      </c>
      <c r="N712" s="1">
        <v>17.352999999999899</v>
      </c>
      <c r="O712" s="1" t="s">
        <v>135</v>
      </c>
      <c r="Q712" s="20">
        <v>47.11</v>
      </c>
      <c r="R712" s="1">
        <v>5.266</v>
      </c>
      <c r="S712" s="1" t="s">
        <v>137</v>
      </c>
      <c r="U712" s="20">
        <v>57.11</v>
      </c>
      <c r="V712" s="1">
        <v>23.352999999999799</v>
      </c>
      <c r="W712" s="1" t="s">
        <v>137</v>
      </c>
      <c r="Y712" s="20">
        <v>67.11</v>
      </c>
      <c r="Z712" s="1">
        <v>268.18500000000103</v>
      </c>
      <c r="AA712" s="1" t="s">
        <v>137</v>
      </c>
      <c r="AC712" s="20">
        <v>77.11</v>
      </c>
      <c r="AD712" s="1">
        <v>7.3989999999999299</v>
      </c>
      <c r="AE712" s="1" t="s">
        <v>125</v>
      </c>
      <c r="AG712" s="20">
        <v>87.11</v>
      </c>
      <c r="AH712" s="1">
        <v>73.989999999999895</v>
      </c>
      <c r="AI712" s="1" t="s">
        <v>125</v>
      </c>
      <c r="AK712" s="20">
        <v>97.11</v>
      </c>
      <c r="AL712" s="1">
        <v>739.90000000000396</v>
      </c>
      <c r="AM712" s="1" t="s">
        <v>125</v>
      </c>
      <c r="AO712" s="4">
        <v>107.11</v>
      </c>
      <c r="AP712" s="1">
        <v>711289</v>
      </c>
      <c r="AQ712" s="1" t="s">
        <v>125</v>
      </c>
      <c r="AS712" s="4">
        <v>117.11</v>
      </c>
      <c r="AT712" s="1">
        <v>711289000</v>
      </c>
      <c r="AU712" s="1" t="s">
        <v>125</v>
      </c>
      <c r="AW712" s="4">
        <v>127.11</v>
      </c>
      <c r="AX712" s="1">
        <v>711289000000</v>
      </c>
      <c r="AY712" s="1" t="s">
        <v>125</v>
      </c>
      <c r="BA712" s="4">
        <v>137.11000000000001</v>
      </c>
      <c r="BB712" s="1">
        <v>711289000000000</v>
      </c>
      <c r="BC712" s="1" t="s">
        <v>125</v>
      </c>
      <c r="BE712" s="4">
        <v>147.11000000000001</v>
      </c>
      <c r="BF712" s="1">
        <v>7.11289E+17</v>
      </c>
      <c r="BG712" s="1" t="s">
        <v>125</v>
      </c>
    </row>
    <row r="713" spans="1:59" x14ac:dyDescent="0.55000000000000004">
      <c r="A713" s="20">
        <v>7.12</v>
      </c>
      <c r="B713" s="1">
        <v>712</v>
      </c>
      <c r="C713" s="1" t="s">
        <v>131</v>
      </c>
      <c r="E713" s="4">
        <v>17.12</v>
      </c>
      <c r="F713" s="21">
        <v>43.007999999999598</v>
      </c>
      <c r="G713" s="1" t="s">
        <v>129</v>
      </c>
      <c r="I713" s="20">
        <v>27.12</v>
      </c>
      <c r="J713" s="1">
        <v>43.007999999999598</v>
      </c>
      <c r="K713" s="1" t="s">
        <v>134</v>
      </c>
      <c r="M713" s="20">
        <v>37.119999999999997</v>
      </c>
      <c r="N713" s="1">
        <v>17.375999999999902</v>
      </c>
      <c r="O713" s="1" t="s">
        <v>135</v>
      </c>
      <c r="Q713" s="20">
        <v>47.12</v>
      </c>
      <c r="R713" s="1">
        <v>5.2720000000000002</v>
      </c>
      <c r="S713" s="1" t="s">
        <v>137</v>
      </c>
      <c r="U713" s="20">
        <v>57.12</v>
      </c>
      <c r="V713" s="1">
        <v>23.375999999999799</v>
      </c>
      <c r="W713" s="1" t="s">
        <v>137</v>
      </c>
      <c r="Y713" s="20">
        <v>67.12</v>
      </c>
      <c r="Z713" s="1">
        <v>268.520000000001</v>
      </c>
      <c r="AA713" s="1" t="s">
        <v>137</v>
      </c>
      <c r="AC713" s="20">
        <v>77.12</v>
      </c>
      <c r="AD713" s="1">
        <v>7.4079999999999302</v>
      </c>
      <c r="AE713" s="1" t="s">
        <v>125</v>
      </c>
      <c r="AG713" s="20">
        <v>87.12</v>
      </c>
      <c r="AH713" s="1">
        <v>74.079999999999899</v>
      </c>
      <c r="AI713" s="1" t="s">
        <v>125</v>
      </c>
      <c r="AK713" s="20">
        <v>97.12</v>
      </c>
      <c r="AL713" s="1">
        <v>740.80000000000405</v>
      </c>
      <c r="AM713" s="1" t="s">
        <v>125</v>
      </c>
      <c r="AO713" s="4">
        <v>107.12</v>
      </c>
      <c r="AP713" s="1">
        <v>712288</v>
      </c>
      <c r="AQ713" s="1" t="s">
        <v>125</v>
      </c>
      <c r="AS713" s="4">
        <v>117.12</v>
      </c>
      <c r="AT713" s="1">
        <v>712288000</v>
      </c>
      <c r="AU713" s="1" t="s">
        <v>125</v>
      </c>
      <c r="AW713" s="4">
        <v>127.12</v>
      </c>
      <c r="AX713" s="1">
        <v>712288000000</v>
      </c>
      <c r="AY713" s="1" t="s">
        <v>125</v>
      </c>
      <c r="BA713" s="4">
        <v>137.12</v>
      </c>
      <c r="BB713" s="1">
        <v>712288000000000</v>
      </c>
      <c r="BC713" s="1" t="s">
        <v>125</v>
      </c>
      <c r="BE713" s="4">
        <v>147.12</v>
      </c>
      <c r="BF713" s="1">
        <v>7.12288E+17</v>
      </c>
      <c r="BG713" s="1" t="s">
        <v>125</v>
      </c>
    </row>
    <row r="714" spans="1:59" x14ac:dyDescent="0.55000000000000004">
      <c r="A714" s="20">
        <v>7.13</v>
      </c>
      <c r="B714" s="1">
        <v>713</v>
      </c>
      <c r="C714" s="1" t="s">
        <v>131</v>
      </c>
      <c r="E714" s="4">
        <v>17.13</v>
      </c>
      <c r="F714" s="21">
        <v>43.066999999999602</v>
      </c>
      <c r="G714" s="1" t="s">
        <v>129</v>
      </c>
      <c r="I714" s="20">
        <v>27.13</v>
      </c>
      <c r="J714" s="1">
        <v>43.066999999999602</v>
      </c>
      <c r="K714" s="1" t="s">
        <v>134</v>
      </c>
      <c r="M714" s="20">
        <v>37.130000000000003</v>
      </c>
      <c r="N714" s="1">
        <v>17.398999999999901</v>
      </c>
      <c r="O714" s="1" t="s">
        <v>135</v>
      </c>
      <c r="Q714" s="20">
        <v>47.13</v>
      </c>
      <c r="R714" s="1">
        <v>5.2779999999999996</v>
      </c>
      <c r="S714" s="1" t="s">
        <v>137</v>
      </c>
      <c r="U714" s="20">
        <v>57.13</v>
      </c>
      <c r="V714" s="1">
        <v>23.398999999999798</v>
      </c>
      <c r="W714" s="1" t="s">
        <v>137</v>
      </c>
      <c r="Y714" s="20">
        <v>67.13</v>
      </c>
      <c r="Z714" s="1">
        <v>268.85500000000098</v>
      </c>
      <c r="AA714" s="1" t="s">
        <v>137</v>
      </c>
      <c r="AC714" s="20">
        <v>77.13</v>
      </c>
      <c r="AD714" s="1">
        <v>7.4169999999999296</v>
      </c>
      <c r="AE714" s="1" t="s">
        <v>125</v>
      </c>
      <c r="AG714" s="20">
        <v>87.13</v>
      </c>
      <c r="AH714" s="1">
        <v>74.169999999999902</v>
      </c>
      <c r="AI714" s="1" t="s">
        <v>125</v>
      </c>
      <c r="AK714" s="20">
        <v>97.13</v>
      </c>
      <c r="AL714" s="1">
        <v>741.70000000000402</v>
      </c>
      <c r="AM714" s="1" t="s">
        <v>125</v>
      </c>
      <c r="AO714" s="4">
        <v>107.13</v>
      </c>
      <c r="AP714" s="1">
        <v>713287</v>
      </c>
      <c r="AQ714" s="1" t="s">
        <v>125</v>
      </c>
      <c r="AS714" s="4">
        <v>117.13</v>
      </c>
      <c r="AT714" s="1">
        <v>713287000</v>
      </c>
      <c r="AU714" s="1" t="s">
        <v>125</v>
      </c>
      <c r="AW714" s="4">
        <v>127.13</v>
      </c>
      <c r="AX714" s="1">
        <v>713287000000</v>
      </c>
      <c r="AY714" s="1" t="s">
        <v>125</v>
      </c>
      <c r="BA714" s="4">
        <v>137.13</v>
      </c>
      <c r="BB714" s="1">
        <v>713287000000000</v>
      </c>
      <c r="BC714" s="1" t="s">
        <v>125</v>
      </c>
      <c r="BE714" s="4">
        <v>147.13</v>
      </c>
      <c r="BF714" s="1">
        <v>7.13287E+17</v>
      </c>
      <c r="BG714" s="1" t="s">
        <v>125</v>
      </c>
    </row>
    <row r="715" spans="1:59" x14ac:dyDescent="0.55000000000000004">
      <c r="A715" s="20">
        <v>7.14</v>
      </c>
      <c r="B715" s="1">
        <v>714</v>
      </c>
      <c r="C715" s="1" t="s">
        <v>131</v>
      </c>
      <c r="E715" s="4">
        <v>17.14</v>
      </c>
      <c r="F715" s="21">
        <v>43.1259999999996</v>
      </c>
      <c r="G715" s="1" t="s">
        <v>129</v>
      </c>
      <c r="I715" s="20">
        <v>27.14</v>
      </c>
      <c r="J715" s="1">
        <v>43.1259999999996</v>
      </c>
      <c r="K715" s="1" t="s">
        <v>134</v>
      </c>
      <c r="M715" s="20">
        <v>37.14</v>
      </c>
      <c r="N715" s="1">
        <v>17.421999999999901</v>
      </c>
      <c r="O715" s="1" t="s">
        <v>135</v>
      </c>
      <c r="Q715" s="20">
        <v>47.14</v>
      </c>
      <c r="R715" s="1">
        <v>5.2839999999999998</v>
      </c>
      <c r="S715" s="1" t="s">
        <v>137</v>
      </c>
      <c r="U715" s="20">
        <v>57.14</v>
      </c>
      <c r="V715" s="1">
        <v>23.421999999999802</v>
      </c>
      <c r="W715" s="1" t="s">
        <v>137</v>
      </c>
      <c r="Y715" s="20">
        <v>67.14</v>
      </c>
      <c r="Z715" s="1">
        <v>269.19000000000102</v>
      </c>
      <c r="AA715" s="1" t="s">
        <v>137</v>
      </c>
      <c r="AC715" s="20">
        <v>77.14</v>
      </c>
      <c r="AD715" s="1">
        <v>7.42599999999993</v>
      </c>
      <c r="AE715" s="1" t="s">
        <v>125</v>
      </c>
      <c r="AG715" s="20">
        <v>87.14</v>
      </c>
      <c r="AH715" s="1">
        <v>74.259999999999906</v>
      </c>
      <c r="AI715" s="1" t="s">
        <v>125</v>
      </c>
      <c r="AK715" s="20">
        <v>97.14</v>
      </c>
      <c r="AL715" s="1">
        <v>742.600000000004</v>
      </c>
      <c r="AM715" s="1" t="s">
        <v>125</v>
      </c>
      <c r="AO715" s="4">
        <v>107.14</v>
      </c>
      <c r="AP715" s="1">
        <v>714286</v>
      </c>
      <c r="AQ715" s="1" t="s">
        <v>125</v>
      </c>
      <c r="AS715" s="4">
        <v>117.14</v>
      </c>
      <c r="AT715" s="1">
        <v>714286000</v>
      </c>
      <c r="AU715" s="1" t="s">
        <v>125</v>
      </c>
      <c r="AW715" s="4">
        <v>127.14</v>
      </c>
      <c r="AX715" s="1">
        <v>714286000000</v>
      </c>
      <c r="AY715" s="1" t="s">
        <v>125</v>
      </c>
      <c r="BA715" s="4">
        <v>137.13999999999999</v>
      </c>
      <c r="BB715" s="1">
        <v>714286000000000</v>
      </c>
      <c r="BC715" s="1" t="s">
        <v>125</v>
      </c>
      <c r="BE715" s="4">
        <v>147.13999999999999</v>
      </c>
      <c r="BF715" s="1">
        <v>7.14286E+17</v>
      </c>
      <c r="BG715" s="1" t="s">
        <v>125</v>
      </c>
    </row>
    <row r="716" spans="1:59" x14ac:dyDescent="0.55000000000000004">
      <c r="A716" s="20">
        <v>7.15</v>
      </c>
      <c r="B716" s="1">
        <v>715</v>
      </c>
      <c r="C716" s="1" t="s">
        <v>131</v>
      </c>
      <c r="E716" s="4">
        <v>17.149999999999999</v>
      </c>
      <c r="F716" s="21">
        <v>43.184999999999597</v>
      </c>
      <c r="G716" s="1" t="s">
        <v>129</v>
      </c>
      <c r="I716" s="20">
        <v>27.15</v>
      </c>
      <c r="J716" s="1">
        <v>43.184999999999597</v>
      </c>
      <c r="K716" s="1" t="s">
        <v>134</v>
      </c>
      <c r="M716" s="20">
        <v>37.15</v>
      </c>
      <c r="N716" s="1">
        <v>17.444999999999901</v>
      </c>
      <c r="O716" s="1" t="s">
        <v>135</v>
      </c>
      <c r="Q716" s="20">
        <v>47.15</v>
      </c>
      <c r="R716" s="1">
        <v>5.29</v>
      </c>
      <c r="S716" s="1" t="s">
        <v>137</v>
      </c>
      <c r="U716" s="20">
        <v>57.15</v>
      </c>
      <c r="V716" s="1">
        <v>23.444999999999801</v>
      </c>
      <c r="W716" s="1" t="s">
        <v>137</v>
      </c>
      <c r="Y716" s="20">
        <v>67.150000000000006</v>
      </c>
      <c r="Z716" s="1">
        <v>269.525000000001</v>
      </c>
      <c r="AA716" s="1" t="s">
        <v>137</v>
      </c>
      <c r="AC716" s="20">
        <v>77.150000000000006</v>
      </c>
      <c r="AD716" s="1">
        <v>7.4349999999999303</v>
      </c>
      <c r="AE716" s="1" t="s">
        <v>125</v>
      </c>
      <c r="AG716" s="20">
        <v>87.15</v>
      </c>
      <c r="AH716" s="1">
        <v>74.349999999999895</v>
      </c>
      <c r="AI716" s="1" t="s">
        <v>125</v>
      </c>
      <c r="AK716" s="20">
        <v>97.15</v>
      </c>
      <c r="AL716" s="1">
        <v>743.50000000000398</v>
      </c>
      <c r="AM716" s="1" t="s">
        <v>125</v>
      </c>
      <c r="AO716" s="4">
        <v>107.15</v>
      </c>
      <c r="AP716" s="1">
        <v>715285</v>
      </c>
      <c r="AQ716" s="1" t="s">
        <v>125</v>
      </c>
      <c r="AS716" s="4">
        <v>117.15</v>
      </c>
      <c r="AT716" s="1">
        <v>715285000</v>
      </c>
      <c r="AU716" s="1" t="s">
        <v>125</v>
      </c>
      <c r="AW716" s="4">
        <v>127.15</v>
      </c>
      <c r="AX716" s="1">
        <v>715285000000</v>
      </c>
      <c r="AY716" s="1" t="s">
        <v>125</v>
      </c>
      <c r="BA716" s="4">
        <v>137.15</v>
      </c>
      <c r="BB716" s="1">
        <v>715285000000000</v>
      </c>
      <c r="BC716" s="1" t="s">
        <v>125</v>
      </c>
      <c r="BE716" s="4">
        <v>147.15</v>
      </c>
      <c r="BF716" s="1">
        <v>7.15285E+17</v>
      </c>
      <c r="BG716" s="1" t="s">
        <v>125</v>
      </c>
    </row>
    <row r="717" spans="1:59" x14ac:dyDescent="0.55000000000000004">
      <c r="A717" s="20">
        <v>7.16</v>
      </c>
      <c r="B717" s="1">
        <v>716</v>
      </c>
      <c r="C717" s="1" t="s">
        <v>131</v>
      </c>
      <c r="E717" s="4">
        <v>17.16</v>
      </c>
      <c r="F717" s="21">
        <v>43.243999999999602</v>
      </c>
      <c r="G717" s="1" t="s">
        <v>129</v>
      </c>
      <c r="I717" s="20">
        <v>27.16</v>
      </c>
      <c r="J717" s="1">
        <v>43.243999999999602</v>
      </c>
      <c r="K717" s="1" t="s">
        <v>134</v>
      </c>
      <c r="M717" s="20">
        <v>37.159999999999997</v>
      </c>
      <c r="N717" s="1">
        <v>17.4679999999999</v>
      </c>
      <c r="O717" s="1" t="s">
        <v>135</v>
      </c>
      <c r="Q717" s="20">
        <v>47.16</v>
      </c>
      <c r="R717" s="1">
        <v>5.2960000000000003</v>
      </c>
      <c r="S717" s="1" t="s">
        <v>137</v>
      </c>
      <c r="U717" s="20">
        <v>57.16</v>
      </c>
      <c r="V717" s="1">
        <v>23.467999999999801</v>
      </c>
      <c r="W717" s="1" t="s">
        <v>137</v>
      </c>
      <c r="Y717" s="20">
        <v>67.16</v>
      </c>
      <c r="Z717" s="1">
        <v>269.86000000000098</v>
      </c>
      <c r="AA717" s="1" t="s">
        <v>137</v>
      </c>
      <c r="AC717" s="20">
        <v>77.16</v>
      </c>
      <c r="AD717" s="1">
        <v>7.4439999999999298</v>
      </c>
      <c r="AE717" s="1" t="s">
        <v>125</v>
      </c>
      <c r="AG717" s="20">
        <v>87.16</v>
      </c>
      <c r="AH717" s="1">
        <v>74.439999999999898</v>
      </c>
      <c r="AI717" s="1" t="s">
        <v>125</v>
      </c>
      <c r="AK717" s="20">
        <v>97.16</v>
      </c>
      <c r="AL717" s="1">
        <v>744.40000000000396</v>
      </c>
      <c r="AM717" s="1" t="s">
        <v>125</v>
      </c>
      <c r="AO717" s="4">
        <v>107.16</v>
      </c>
      <c r="AP717" s="1">
        <v>716284</v>
      </c>
      <c r="AQ717" s="1" t="s">
        <v>125</v>
      </c>
      <c r="AS717" s="4">
        <v>117.16</v>
      </c>
      <c r="AT717" s="1">
        <v>716284000</v>
      </c>
      <c r="AU717" s="1" t="s">
        <v>125</v>
      </c>
      <c r="AW717" s="4">
        <v>127.16</v>
      </c>
      <c r="AX717" s="1">
        <v>716284000000</v>
      </c>
      <c r="AY717" s="1" t="s">
        <v>125</v>
      </c>
      <c r="BA717" s="4">
        <v>137.16</v>
      </c>
      <c r="BB717" s="1">
        <v>716284000000000</v>
      </c>
      <c r="BC717" s="1" t="s">
        <v>125</v>
      </c>
      <c r="BE717" s="4">
        <v>147.16</v>
      </c>
      <c r="BF717" s="1">
        <v>7.16284E+17</v>
      </c>
      <c r="BG717" s="1" t="s">
        <v>125</v>
      </c>
    </row>
    <row r="718" spans="1:59" x14ac:dyDescent="0.55000000000000004">
      <c r="A718" s="20">
        <v>7.17</v>
      </c>
      <c r="B718" s="1">
        <v>717</v>
      </c>
      <c r="C718" s="1" t="s">
        <v>131</v>
      </c>
      <c r="E718" s="4">
        <v>17.170000000000002</v>
      </c>
      <c r="F718" s="21">
        <v>43.302999999999599</v>
      </c>
      <c r="G718" s="1" t="s">
        <v>129</v>
      </c>
      <c r="I718" s="20">
        <v>27.17</v>
      </c>
      <c r="J718" s="1">
        <v>43.302999999999599</v>
      </c>
      <c r="K718" s="1" t="s">
        <v>134</v>
      </c>
      <c r="M718" s="20">
        <v>37.17</v>
      </c>
      <c r="N718" s="1">
        <v>17.4909999999999</v>
      </c>
      <c r="O718" s="1" t="s">
        <v>135</v>
      </c>
      <c r="Q718" s="20">
        <v>47.17</v>
      </c>
      <c r="R718" s="1">
        <v>5.3019999999999996</v>
      </c>
      <c r="S718" s="1" t="s">
        <v>137</v>
      </c>
      <c r="U718" s="20">
        <v>57.17</v>
      </c>
      <c r="V718" s="1">
        <v>23.490999999999801</v>
      </c>
      <c r="W718" s="1" t="s">
        <v>137</v>
      </c>
      <c r="Y718" s="20">
        <v>67.17</v>
      </c>
      <c r="Z718" s="1">
        <v>270.19500000000102</v>
      </c>
      <c r="AA718" s="1" t="s">
        <v>137</v>
      </c>
      <c r="AC718" s="20">
        <v>77.17</v>
      </c>
      <c r="AD718" s="1">
        <v>7.4529999999999301</v>
      </c>
      <c r="AE718" s="1" t="s">
        <v>125</v>
      </c>
      <c r="AG718" s="20">
        <v>87.17</v>
      </c>
      <c r="AH718" s="1">
        <v>74.529999999999902</v>
      </c>
      <c r="AI718" s="1" t="s">
        <v>125</v>
      </c>
      <c r="AK718" s="20">
        <v>97.17</v>
      </c>
      <c r="AL718" s="1">
        <v>745.30000000000405</v>
      </c>
      <c r="AM718" s="1" t="s">
        <v>125</v>
      </c>
      <c r="AO718" s="4">
        <v>107.17</v>
      </c>
      <c r="AP718" s="1">
        <v>717283</v>
      </c>
      <c r="AQ718" s="1" t="s">
        <v>125</v>
      </c>
      <c r="AS718" s="4">
        <v>117.17</v>
      </c>
      <c r="AT718" s="1">
        <v>717283000</v>
      </c>
      <c r="AU718" s="1" t="s">
        <v>125</v>
      </c>
      <c r="AW718" s="4">
        <v>127.17</v>
      </c>
      <c r="AX718" s="1">
        <v>717283000000</v>
      </c>
      <c r="AY718" s="1" t="s">
        <v>125</v>
      </c>
      <c r="BA718" s="4">
        <v>137.16999999999999</v>
      </c>
      <c r="BB718" s="1">
        <v>717283000000000</v>
      </c>
      <c r="BC718" s="1" t="s">
        <v>125</v>
      </c>
      <c r="BE718" s="4">
        <v>147.16999999999999</v>
      </c>
      <c r="BF718" s="1">
        <v>7.17283E+17</v>
      </c>
      <c r="BG718" s="1" t="s">
        <v>125</v>
      </c>
    </row>
    <row r="719" spans="1:59" x14ac:dyDescent="0.55000000000000004">
      <c r="A719" s="20">
        <v>7.18</v>
      </c>
      <c r="B719" s="1">
        <v>718</v>
      </c>
      <c r="C719" s="1" t="s">
        <v>131</v>
      </c>
      <c r="E719" s="4">
        <v>17.18</v>
      </c>
      <c r="F719" s="21">
        <v>43.361999999999597</v>
      </c>
      <c r="G719" s="1" t="s">
        <v>129</v>
      </c>
      <c r="I719" s="20">
        <v>27.18</v>
      </c>
      <c r="J719" s="1">
        <v>43.361999999999597</v>
      </c>
      <c r="K719" s="1" t="s">
        <v>134</v>
      </c>
      <c r="M719" s="20">
        <v>37.18</v>
      </c>
      <c r="N719" s="1">
        <v>17.5139999999999</v>
      </c>
      <c r="O719" s="1" t="s">
        <v>135</v>
      </c>
      <c r="Q719" s="20">
        <v>47.18</v>
      </c>
      <c r="R719" s="1">
        <v>5.3079999999999998</v>
      </c>
      <c r="S719" s="1" t="s">
        <v>137</v>
      </c>
      <c r="U719" s="20">
        <v>57.18</v>
      </c>
      <c r="V719" s="1">
        <v>23.5139999999998</v>
      </c>
      <c r="W719" s="1" t="s">
        <v>137</v>
      </c>
      <c r="Y719" s="20">
        <v>67.180000000000007</v>
      </c>
      <c r="Z719" s="1">
        <v>270.530000000001</v>
      </c>
      <c r="AA719" s="1" t="s">
        <v>137</v>
      </c>
      <c r="AC719" s="20">
        <v>77.180000000000007</v>
      </c>
      <c r="AD719" s="1">
        <v>7.4619999999999296</v>
      </c>
      <c r="AE719" s="1" t="s">
        <v>125</v>
      </c>
      <c r="AG719" s="20">
        <v>87.18</v>
      </c>
      <c r="AH719" s="1">
        <v>74.619999999999905</v>
      </c>
      <c r="AI719" s="1" t="s">
        <v>125</v>
      </c>
      <c r="AK719" s="20">
        <v>97.18</v>
      </c>
      <c r="AL719" s="1">
        <v>746.20000000000402</v>
      </c>
      <c r="AM719" s="1" t="s">
        <v>125</v>
      </c>
      <c r="AO719" s="4">
        <v>107.18</v>
      </c>
      <c r="AP719" s="1">
        <v>718282</v>
      </c>
      <c r="AQ719" s="1" t="s">
        <v>125</v>
      </c>
      <c r="AS719" s="4">
        <v>117.18</v>
      </c>
      <c r="AT719" s="1">
        <v>718282000</v>
      </c>
      <c r="AU719" s="1" t="s">
        <v>125</v>
      </c>
      <c r="AW719" s="4">
        <v>127.18</v>
      </c>
      <c r="AX719" s="1">
        <v>718282000000</v>
      </c>
      <c r="AY719" s="1" t="s">
        <v>125</v>
      </c>
      <c r="BA719" s="4">
        <v>137.18</v>
      </c>
      <c r="BB719" s="1">
        <v>718282000000000</v>
      </c>
      <c r="BC719" s="1" t="s">
        <v>125</v>
      </c>
      <c r="BE719" s="4">
        <v>147.18</v>
      </c>
      <c r="BF719" s="1">
        <v>7.18282E+17</v>
      </c>
      <c r="BG719" s="1" t="s">
        <v>125</v>
      </c>
    </row>
    <row r="720" spans="1:59" x14ac:dyDescent="0.55000000000000004">
      <c r="A720" s="20">
        <v>7.19</v>
      </c>
      <c r="B720" s="1">
        <v>719</v>
      </c>
      <c r="C720" s="1" t="s">
        <v>131</v>
      </c>
      <c r="E720" s="4">
        <v>17.190000000000001</v>
      </c>
      <c r="F720" s="21">
        <v>43.420999999999601</v>
      </c>
      <c r="G720" s="1" t="s">
        <v>129</v>
      </c>
      <c r="I720" s="20">
        <v>27.19</v>
      </c>
      <c r="J720" s="1">
        <v>43.420999999999601</v>
      </c>
      <c r="K720" s="1" t="s">
        <v>134</v>
      </c>
      <c r="M720" s="20">
        <v>37.19</v>
      </c>
      <c r="N720" s="1">
        <v>17.5369999999999</v>
      </c>
      <c r="O720" s="1" t="s">
        <v>135</v>
      </c>
      <c r="Q720" s="20">
        <v>47.19</v>
      </c>
      <c r="R720" s="1">
        <v>5.3140000000000001</v>
      </c>
      <c r="S720" s="1" t="s">
        <v>137</v>
      </c>
      <c r="U720" s="20">
        <v>57.19</v>
      </c>
      <c r="V720" s="1">
        <v>23.5369999999998</v>
      </c>
      <c r="W720" s="1" t="s">
        <v>137</v>
      </c>
      <c r="Y720" s="20">
        <v>67.19</v>
      </c>
      <c r="Z720" s="1">
        <v>270.86500000000098</v>
      </c>
      <c r="AA720" s="1" t="s">
        <v>137</v>
      </c>
      <c r="AC720" s="20">
        <v>77.19</v>
      </c>
      <c r="AD720" s="1">
        <v>7.4709999999999299</v>
      </c>
      <c r="AE720" s="1" t="s">
        <v>125</v>
      </c>
      <c r="AG720" s="20">
        <v>87.19</v>
      </c>
      <c r="AH720" s="1">
        <v>74.709999999999894</v>
      </c>
      <c r="AI720" s="1" t="s">
        <v>125</v>
      </c>
      <c r="AK720" s="20">
        <v>97.19</v>
      </c>
      <c r="AL720" s="1">
        <v>747.100000000004</v>
      </c>
      <c r="AM720" s="1" t="s">
        <v>125</v>
      </c>
      <c r="AO720" s="4">
        <v>107.19</v>
      </c>
      <c r="AP720" s="1">
        <v>719281</v>
      </c>
      <c r="AQ720" s="1" t="s">
        <v>125</v>
      </c>
      <c r="AS720" s="4">
        <v>117.19</v>
      </c>
      <c r="AT720" s="1">
        <v>719281000</v>
      </c>
      <c r="AU720" s="1" t="s">
        <v>125</v>
      </c>
      <c r="AW720" s="4">
        <v>127.19</v>
      </c>
      <c r="AX720" s="1">
        <v>719281000000</v>
      </c>
      <c r="AY720" s="1" t="s">
        <v>125</v>
      </c>
      <c r="BA720" s="4">
        <v>137.19</v>
      </c>
      <c r="BB720" s="1">
        <v>719281000000000</v>
      </c>
      <c r="BC720" s="1" t="s">
        <v>125</v>
      </c>
      <c r="BE720" s="4">
        <v>147.19</v>
      </c>
      <c r="BF720" s="1">
        <v>7.19281E+17</v>
      </c>
      <c r="BG720" s="1" t="s">
        <v>125</v>
      </c>
    </row>
    <row r="721" spans="1:59" x14ac:dyDescent="0.55000000000000004">
      <c r="A721" s="20">
        <v>7.2</v>
      </c>
      <c r="B721" s="1">
        <v>720</v>
      </c>
      <c r="C721" s="1" t="s">
        <v>131</v>
      </c>
      <c r="E721" s="4">
        <v>17.2</v>
      </c>
      <c r="F721" s="21">
        <v>43.479999999999599</v>
      </c>
      <c r="G721" s="1" t="s">
        <v>129</v>
      </c>
      <c r="I721" s="20">
        <v>27.2</v>
      </c>
      <c r="J721" s="1">
        <v>43.479999999999599</v>
      </c>
      <c r="K721" s="1" t="s">
        <v>134</v>
      </c>
      <c r="M721" s="20">
        <v>37.200000000000003</v>
      </c>
      <c r="N721" s="1">
        <v>17.559999999999899</v>
      </c>
      <c r="O721" s="1" t="s">
        <v>135</v>
      </c>
      <c r="Q721" s="20">
        <v>47.2</v>
      </c>
      <c r="R721" s="1">
        <v>5.32</v>
      </c>
      <c r="S721" s="1" t="s">
        <v>137</v>
      </c>
      <c r="U721" s="20">
        <v>57.2</v>
      </c>
      <c r="V721" s="1">
        <v>23.5599999999998</v>
      </c>
      <c r="W721" s="1" t="s">
        <v>137</v>
      </c>
      <c r="Y721" s="20">
        <v>67.2</v>
      </c>
      <c r="Z721" s="1">
        <v>271.20000000000101</v>
      </c>
      <c r="AA721" s="1" t="s">
        <v>137</v>
      </c>
      <c r="AC721" s="20">
        <v>77.2</v>
      </c>
      <c r="AD721" s="1">
        <v>7.4799999999999303</v>
      </c>
      <c r="AE721" s="1" t="s">
        <v>125</v>
      </c>
      <c r="AG721" s="20">
        <v>87.2</v>
      </c>
      <c r="AH721" s="1">
        <v>74.799999999999898</v>
      </c>
      <c r="AI721" s="1" t="s">
        <v>125</v>
      </c>
      <c r="AK721" s="20">
        <v>97.2</v>
      </c>
      <c r="AL721" s="1">
        <v>748.00000000000398</v>
      </c>
      <c r="AM721" s="1" t="s">
        <v>125</v>
      </c>
      <c r="AO721" s="4">
        <v>107.2</v>
      </c>
      <c r="AP721" s="1">
        <v>720280</v>
      </c>
      <c r="AQ721" s="1" t="s">
        <v>125</v>
      </c>
      <c r="AS721" s="4">
        <v>117.2</v>
      </c>
      <c r="AT721" s="1">
        <v>720280000</v>
      </c>
      <c r="AU721" s="1" t="s">
        <v>125</v>
      </c>
      <c r="AW721" s="4">
        <v>127.2</v>
      </c>
      <c r="AX721" s="1">
        <v>720280000000</v>
      </c>
      <c r="AY721" s="1" t="s">
        <v>125</v>
      </c>
      <c r="BA721" s="4">
        <v>137.19999999999999</v>
      </c>
      <c r="BB721" s="1">
        <v>720280000000000</v>
      </c>
      <c r="BC721" s="1" t="s">
        <v>125</v>
      </c>
      <c r="BE721" s="4">
        <v>147.19999999999999</v>
      </c>
      <c r="BF721" s="1">
        <v>7.2028E+17</v>
      </c>
      <c r="BG721" s="1" t="s">
        <v>125</v>
      </c>
    </row>
    <row r="722" spans="1:59" x14ac:dyDescent="0.55000000000000004">
      <c r="A722" s="20">
        <v>7.21</v>
      </c>
      <c r="B722" s="1">
        <v>721</v>
      </c>
      <c r="C722" s="1" t="s">
        <v>131</v>
      </c>
      <c r="E722" s="4">
        <v>17.21</v>
      </c>
      <c r="F722" s="21">
        <v>43.538999999999596</v>
      </c>
      <c r="G722" s="1" t="s">
        <v>129</v>
      </c>
      <c r="I722" s="20">
        <v>27.21</v>
      </c>
      <c r="J722" s="1">
        <v>43.538999999999596</v>
      </c>
      <c r="K722" s="1" t="s">
        <v>134</v>
      </c>
      <c r="M722" s="20">
        <v>37.21</v>
      </c>
      <c r="N722" s="1">
        <v>17.582999999999899</v>
      </c>
      <c r="O722" s="1" t="s">
        <v>135</v>
      </c>
      <c r="Q722" s="20">
        <v>47.21</v>
      </c>
      <c r="R722" s="1">
        <v>5.3259999999999996</v>
      </c>
      <c r="S722" s="1" t="s">
        <v>137</v>
      </c>
      <c r="U722" s="20">
        <v>57.21</v>
      </c>
      <c r="V722" s="1">
        <v>23.582999999999799</v>
      </c>
      <c r="W722" s="1" t="s">
        <v>137</v>
      </c>
      <c r="Y722" s="20">
        <v>67.209999999999994</v>
      </c>
      <c r="Z722" s="1">
        <v>271.53500000000099</v>
      </c>
      <c r="AA722" s="1" t="s">
        <v>137</v>
      </c>
      <c r="AC722" s="20">
        <v>77.209999999999994</v>
      </c>
      <c r="AD722" s="1">
        <v>7.4889999999999297</v>
      </c>
      <c r="AE722" s="1" t="s">
        <v>125</v>
      </c>
      <c r="AG722" s="20">
        <v>87.21</v>
      </c>
      <c r="AH722" s="1">
        <v>74.889999999999901</v>
      </c>
      <c r="AI722" s="1" t="s">
        <v>125</v>
      </c>
      <c r="AK722" s="20">
        <v>97.21</v>
      </c>
      <c r="AL722" s="1">
        <v>748.90000000000396</v>
      </c>
      <c r="AM722" s="1" t="s">
        <v>125</v>
      </c>
      <c r="AO722" s="4">
        <v>107.21</v>
      </c>
      <c r="AP722" s="1">
        <v>721279</v>
      </c>
      <c r="AQ722" s="1" t="s">
        <v>125</v>
      </c>
      <c r="AS722" s="4">
        <v>117.21</v>
      </c>
      <c r="AT722" s="1">
        <v>721279000</v>
      </c>
      <c r="AU722" s="1" t="s">
        <v>125</v>
      </c>
      <c r="AW722" s="4">
        <v>127.21</v>
      </c>
      <c r="AX722" s="1">
        <v>721279000000</v>
      </c>
      <c r="AY722" s="1" t="s">
        <v>125</v>
      </c>
      <c r="BA722" s="4">
        <v>137.21</v>
      </c>
      <c r="BB722" s="1">
        <v>721279000000000</v>
      </c>
      <c r="BC722" s="1" t="s">
        <v>125</v>
      </c>
      <c r="BE722" s="4">
        <v>147.21</v>
      </c>
      <c r="BF722" s="1">
        <v>7.21279E+17</v>
      </c>
      <c r="BG722" s="1" t="s">
        <v>125</v>
      </c>
    </row>
    <row r="723" spans="1:59" x14ac:dyDescent="0.55000000000000004">
      <c r="A723" s="20">
        <v>7.22</v>
      </c>
      <c r="B723" s="1">
        <v>722</v>
      </c>
      <c r="C723" s="1" t="s">
        <v>131</v>
      </c>
      <c r="E723" s="4">
        <v>17.22</v>
      </c>
      <c r="F723" s="21">
        <v>43.597999999999601</v>
      </c>
      <c r="G723" s="1" t="s">
        <v>129</v>
      </c>
      <c r="I723" s="20">
        <v>27.22</v>
      </c>
      <c r="J723" s="1">
        <v>43.597999999999601</v>
      </c>
      <c r="K723" s="1" t="s">
        <v>134</v>
      </c>
      <c r="M723" s="20">
        <v>37.22</v>
      </c>
      <c r="N723" s="1">
        <v>17.605999999999899</v>
      </c>
      <c r="O723" s="1" t="s">
        <v>135</v>
      </c>
      <c r="Q723" s="20">
        <v>47.22</v>
      </c>
      <c r="R723" s="1">
        <v>5.3319999999999999</v>
      </c>
      <c r="S723" s="1" t="s">
        <v>137</v>
      </c>
      <c r="U723" s="20">
        <v>57.22</v>
      </c>
      <c r="V723" s="1">
        <v>23.605999999999799</v>
      </c>
      <c r="W723" s="1" t="s">
        <v>137</v>
      </c>
      <c r="Y723" s="20">
        <v>67.22</v>
      </c>
      <c r="Z723" s="1">
        <v>271.87000000000103</v>
      </c>
      <c r="AA723" s="1" t="s">
        <v>137</v>
      </c>
      <c r="AC723" s="20">
        <v>77.22</v>
      </c>
      <c r="AD723" s="1">
        <v>7.4979999999999301</v>
      </c>
      <c r="AE723" s="1" t="s">
        <v>125</v>
      </c>
      <c r="AG723" s="20">
        <v>87.22</v>
      </c>
      <c r="AH723" s="1">
        <v>74.979999999999905</v>
      </c>
      <c r="AI723" s="1" t="s">
        <v>125</v>
      </c>
      <c r="AK723" s="20">
        <v>97.22</v>
      </c>
      <c r="AL723" s="1">
        <v>749.80000000000405</v>
      </c>
      <c r="AM723" s="1" t="s">
        <v>125</v>
      </c>
      <c r="AO723" s="4">
        <v>107.22</v>
      </c>
      <c r="AP723" s="1">
        <v>722278</v>
      </c>
      <c r="AQ723" s="1" t="s">
        <v>125</v>
      </c>
      <c r="AS723" s="4">
        <v>117.22</v>
      </c>
      <c r="AT723" s="1">
        <v>722278000</v>
      </c>
      <c r="AU723" s="1" t="s">
        <v>125</v>
      </c>
      <c r="AW723" s="4">
        <v>127.22</v>
      </c>
      <c r="AX723" s="1">
        <v>722278000000</v>
      </c>
      <c r="AY723" s="1" t="s">
        <v>125</v>
      </c>
      <c r="BA723" s="4">
        <v>137.22</v>
      </c>
      <c r="BB723" s="1">
        <v>722278000000000</v>
      </c>
      <c r="BC723" s="1" t="s">
        <v>125</v>
      </c>
      <c r="BE723" s="4">
        <v>147.22</v>
      </c>
      <c r="BF723" s="1">
        <v>7.22278E+17</v>
      </c>
      <c r="BG723" s="1" t="s">
        <v>125</v>
      </c>
    </row>
    <row r="724" spans="1:59" x14ac:dyDescent="0.55000000000000004">
      <c r="A724" s="20">
        <v>7.23</v>
      </c>
      <c r="B724" s="1">
        <v>723</v>
      </c>
      <c r="C724" s="1" t="s">
        <v>131</v>
      </c>
      <c r="E724" s="4">
        <v>17.23</v>
      </c>
      <c r="F724" s="21">
        <v>43.656999999999599</v>
      </c>
      <c r="G724" s="1" t="s">
        <v>129</v>
      </c>
      <c r="I724" s="20">
        <v>27.23</v>
      </c>
      <c r="J724" s="1">
        <v>43.656999999999599</v>
      </c>
      <c r="K724" s="1" t="s">
        <v>134</v>
      </c>
      <c r="M724" s="20">
        <v>37.229999999999997</v>
      </c>
      <c r="N724" s="1">
        <v>17.628999999999898</v>
      </c>
      <c r="O724" s="1" t="s">
        <v>135</v>
      </c>
      <c r="Q724" s="20">
        <v>47.23</v>
      </c>
      <c r="R724" s="1">
        <v>5.3380000000000001</v>
      </c>
      <c r="S724" s="1" t="s">
        <v>137</v>
      </c>
      <c r="U724" s="20">
        <v>57.23</v>
      </c>
      <c r="V724" s="1">
        <v>23.628999999999799</v>
      </c>
      <c r="W724" s="1" t="s">
        <v>137</v>
      </c>
      <c r="Y724" s="20">
        <v>67.23</v>
      </c>
      <c r="Z724" s="1">
        <v>272.20500000000101</v>
      </c>
      <c r="AA724" s="1" t="s">
        <v>137</v>
      </c>
      <c r="AC724" s="20">
        <v>77.23</v>
      </c>
      <c r="AD724" s="1">
        <v>7.5069999999999304</v>
      </c>
      <c r="AE724" s="1" t="s">
        <v>125</v>
      </c>
      <c r="AG724" s="20">
        <v>87.23</v>
      </c>
      <c r="AH724" s="1">
        <v>75.069999999999894</v>
      </c>
      <c r="AI724" s="1" t="s">
        <v>125</v>
      </c>
      <c r="AK724" s="20">
        <v>97.23</v>
      </c>
      <c r="AL724" s="1">
        <v>750.70000000000402</v>
      </c>
      <c r="AM724" s="1" t="s">
        <v>125</v>
      </c>
      <c r="AO724" s="4">
        <v>107.23</v>
      </c>
      <c r="AP724" s="1">
        <v>723277</v>
      </c>
      <c r="AQ724" s="1" t="s">
        <v>125</v>
      </c>
      <c r="AS724" s="4">
        <v>117.23</v>
      </c>
      <c r="AT724" s="1">
        <v>723277000</v>
      </c>
      <c r="AU724" s="1" t="s">
        <v>125</v>
      </c>
      <c r="AW724" s="4">
        <v>127.23</v>
      </c>
      <c r="AX724" s="1">
        <v>723277000000</v>
      </c>
      <c r="AY724" s="1" t="s">
        <v>125</v>
      </c>
      <c r="BA724" s="4">
        <v>137.22999999999999</v>
      </c>
      <c r="BB724" s="1">
        <v>723277000000000</v>
      </c>
      <c r="BC724" s="1" t="s">
        <v>125</v>
      </c>
      <c r="BE724" s="4">
        <v>147.22999999999999</v>
      </c>
      <c r="BF724" s="1">
        <v>7.23277E+17</v>
      </c>
      <c r="BG724" s="1" t="s">
        <v>125</v>
      </c>
    </row>
    <row r="725" spans="1:59" x14ac:dyDescent="0.55000000000000004">
      <c r="A725" s="20">
        <v>7.24</v>
      </c>
      <c r="B725" s="1">
        <v>724</v>
      </c>
      <c r="C725" s="1" t="s">
        <v>131</v>
      </c>
      <c r="E725" s="4">
        <v>17.239999999999998</v>
      </c>
      <c r="F725" s="21">
        <v>43.715999999999603</v>
      </c>
      <c r="G725" s="1" t="s">
        <v>129</v>
      </c>
      <c r="I725" s="20">
        <v>27.24</v>
      </c>
      <c r="J725" s="1">
        <v>43.715999999999603</v>
      </c>
      <c r="K725" s="1" t="s">
        <v>134</v>
      </c>
      <c r="M725" s="20">
        <v>37.24</v>
      </c>
      <c r="N725" s="1">
        <v>17.651999999999902</v>
      </c>
      <c r="O725" s="1" t="s">
        <v>135</v>
      </c>
      <c r="Q725" s="20">
        <v>47.24</v>
      </c>
      <c r="R725" s="1">
        <v>5.3440000000000003</v>
      </c>
      <c r="S725" s="1" t="s">
        <v>137</v>
      </c>
      <c r="U725" s="20">
        <v>57.24</v>
      </c>
      <c r="V725" s="1">
        <v>23.651999999999799</v>
      </c>
      <c r="W725" s="1" t="s">
        <v>137</v>
      </c>
      <c r="Y725" s="20">
        <v>67.239999999999995</v>
      </c>
      <c r="Z725" s="1">
        <v>272.54000000000099</v>
      </c>
      <c r="AA725" s="1" t="s">
        <v>137</v>
      </c>
      <c r="AC725" s="20">
        <v>77.239999999999995</v>
      </c>
      <c r="AD725" s="1">
        <v>7.5159999999999298</v>
      </c>
      <c r="AE725" s="1" t="s">
        <v>125</v>
      </c>
      <c r="AG725" s="20">
        <v>87.24</v>
      </c>
      <c r="AH725" s="1">
        <v>75.159999999999897</v>
      </c>
      <c r="AI725" s="1" t="s">
        <v>125</v>
      </c>
      <c r="AK725" s="20">
        <v>97.24</v>
      </c>
      <c r="AL725" s="1">
        <v>751.600000000004</v>
      </c>
      <c r="AM725" s="1" t="s">
        <v>125</v>
      </c>
      <c r="AO725" s="4">
        <v>107.24</v>
      </c>
      <c r="AP725" s="1">
        <v>724276</v>
      </c>
      <c r="AQ725" s="1" t="s">
        <v>125</v>
      </c>
      <c r="AS725" s="4">
        <v>117.24</v>
      </c>
      <c r="AT725" s="1">
        <v>724276000</v>
      </c>
      <c r="AU725" s="1" t="s">
        <v>125</v>
      </c>
      <c r="AW725" s="4">
        <v>127.24</v>
      </c>
      <c r="AX725" s="1">
        <v>724276000000</v>
      </c>
      <c r="AY725" s="1" t="s">
        <v>125</v>
      </c>
      <c r="BA725" s="4">
        <v>137.24</v>
      </c>
      <c r="BB725" s="1">
        <v>724276000000000</v>
      </c>
      <c r="BC725" s="1" t="s">
        <v>125</v>
      </c>
      <c r="BE725" s="4">
        <v>147.24</v>
      </c>
      <c r="BF725" s="1">
        <v>7.24276E+17</v>
      </c>
      <c r="BG725" s="1" t="s">
        <v>125</v>
      </c>
    </row>
    <row r="726" spans="1:59" x14ac:dyDescent="0.55000000000000004">
      <c r="A726" s="20">
        <v>7.25</v>
      </c>
      <c r="B726" s="1">
        <v>725</v>
      </c>
      <c r="C726" s="1" t="s">
        <v>131</v>
      </c>
      <c r="E726" s="4">
        <v>17.25</v>
      </c>
      <c r="F726" s="21">
        <v>43.774999999999601</v>
      </c>
      <c r="G726" s="1" t="s">
        <v>129</v>
      </c>
      <c r="I726" s="20">
        <v>27.25</v>
      </c>
      <c r="J726" s="1">
        <v>43.774999999999601</v>
      </c>
      <c r="K726" s="1" t="s">
        <v>134</v>
      </c>
      <c r="M726" s="20">
        <v>37.25</v>
      </c>
      <c r="N726" s="1">
        <v>17.674999999999901</v>
      </c>
      <c r="O726" s="1" t="s">
        <v>135</v>
      </c>
      <c r="Q726" s="20">
        <v>47.25</v>
      </c>
      <c r="R726" s="1">
        <v>5.35</v>
      </c>
      <c r="S726" s="1" t="s">
        <v>137</v>
      </c>
      <c r="U726" s="20">
        <v>57.25</v>
      </c>
      <c r="V726" s="1">
        <v>23.674999999999802</v>
      </c>
      <c r="W726" s="1" t="s">
        <v>137</v>
      </c>
      <c r="Y726" s="20">
        <v>67.25</v>
      </c>
      <c r="Z726" s="1">
        <v>272.87500000000102</v>
      </c>
      <c r="AA726" s="1" t="s">
        <v>137</v>
      </c>
      <c r="AC726" s="20">
        <v>77.25</v>
      </c>
      <c r="AD726" s="1">
        <v>7.5249999999999302</v>
      </c>
      <c r="AE726" s="1" t="s">
        <v>125</v>
      </c>
      <c r="AG726" s="20">
        <v>87.25</v>
      </c>
      <c r="AH726" s="1">
        <v>75.249999999999901</v>
      </c>
      <c r="AI726" s="1" t="s">
        <v>125</v>
      </c>
      <c r="AK726" s="20">
        <v>97.25</v>
      </c>
      <c r="AL726" s="1">
        <v>752.50000000000398</v>
      </c>
      <c r="AM726" s="1" t="s">
        <v>125</v>
      </c>
      <c r="AO726" s="4">
        <v>107.25</v>
      </c>
      <c r="AP726" s="1">
        <v>725275</v>
      </c>
      <c r="AQ726" s="1" t="s">
        <v>125</v>
      </c>
      <c r="AS726" s="4">
        <v>117.25</v>
      </c>
      <c r="AT726" s="1">
        <v>725275000</v>
      </c>
      <c r="AU726" s="1" t="s">
        <v>125</v>
      </c>
      <c r="AW726" s="4">
        <v>127.25</v>
      </c>
      <c r="AX726" s="1">
        <v>725275000000</v>
      </c>
      <c r="AY726" s="1" t="s">
        <v>125</v>
      </c>
      <c r="BA726" s="4">
        <v>137.25</v>
      </c>
      <c r="BB726" s="1">
        <v>725275000000000</v>
      </c>
      <c r="BC726" s="1" t="s">
        <v>125</v>
      </c>
      <c r="BE726" s="4">
        <v>147.25</v>
      </c>
      <c r="BF726" s="1">
        <v>7.25275E+17</v>
      </c>
      <c r="BG726" s="1" t="s">
        <v>125</v>
      </c>
    </row>
    <row r="727" spans="1:59" x14ac:dyDescent="0.55000000000000004">
      <c r="A727" s="20">
        <v>7.26</v>
      </c>
      <c r="B727" s="1">
        <v>726</v>
      </c>
      <c r="C727" s="1" t="s">
        <v>131</v>
      </c>
      <c r="E727" s="4">
        <v>17.260000000000002</v>
      </c>
      <c r="F727" s="21">
        <v>43.833999999999598</v>
      </c>
      <c r="G727" s="1" t="s">
        <v>129</v>
      </c>
      <c r="I727" s="20">
        <v>27.26</v>
      </c>
      <c r="J727" s="1">
        <v>43.833999999999598</v>
      </c>
      <c r="K727" s="1" t="s">
        <v>134</v>
      </c>
      <c r="M727" s="20">
        <v>37.26</v>
      </c>
      <c r="N727" s="1">
        <v>17.697999999999901</v>
      </c>
      <c r="O727" s="1" t="s">
        <v>135</v>
      </c>
      <c r="Q727" s="20">
        <v>47.26</v>
      </c>
      <c r="R727" s="1">
        <v>5.3559999999999999</v>
      </c>
      <c r="S727" s="1" t="s">
        <v>137</v>
      </c>
      <c r="U727" s="20">
        <v>57.26</v>
      </c>
      <c r="V727" s="1">
        <v>23.697999999999801</v>
      </c>
      <c r="W727" s="1" t="s">
        <v>137</v>
      </c>
      <c r="Y727" s="20">
        <v>67.260000000000005</v>
      </c>
      <c r="Z727" s="1">
        <v>273.210000000001</v>
      </c>
      <c r="AA727" s="1" t="s">
        <v>137</v>
      </c>
      <c r="AC727" s="20">
        <v>77.260000000000005</v>
      </c>
      <c r="AD727" s="1">
        <v>7.5339999999999296</v>
      </c>
      <c r="AE727" s="1" t="s">
        <v>125</v>
      </c>
      <c r="AG727" s="20">
        <v>87.26</v>
      </c>
      <c r="AH727" s="1">
        <v>75.339999999999904</v>
      </c>
      <c r="AI727" s="1" t="s">
        <v>125</v>
      </c>
      <c r="AK727" s="20">
        <v>97.26</v>
      </c>
      <c r="AL727" s="1">
        <v>753.40000000000396</v>
      </c>
      <c r="AM727" s="1" t="s">
        <v>125</v>
      </c>
      <c r="AO727" s="4">
        <v>107.26</v>
      </c>
      <c r="AP727" s="1">
        <v>726274</v>
      </c>
      <c r="AQ727" s="1" t="s">
        <v>125</v>
      </c>
      <c r="AS727" s="4">
        <v>117.26</v>
      </c>
      <c r="AT727" s="1">
        <v>726274000</v>
      </c>
      <c r="AU727" s="1" t="s">
        <v>125</v>
      </c>
      <c r="AW727" s="4">
        <v>127.26</v>
      </c>
      <c r="AX727" s="1">
        <v>726274000000</v>
      </c>
      <c r="AY727" s="1" t="s">
        <v>125</v>
      </c>
      <c r="BA727" s="4">
        <v>137.26</v>
      </c>
      <c r="BB727" s="1">
        <v>726274000000000</v>
      </c>
      <c r="BC727" s="1" t="s">
        <v>125</v>
      </c>
      <c r="BE727" s="4">
        <v>147.26</v>
      </c>
      <c r="BF727" s="1">
        <v>7.26274E+17</v>
      </c>
      <c r="BG727" s="1" t="s">
        <v>125</v>
      </c>
    </row>
    <row r="728" spans="1:59" x14ac:dyDescent="0.55000000000000004">
      <c r="A728" s="20">
        <v>7.27</v>
      </c>
      <c r="B728" s="1">
        <v>727</v>
      </c>
      <c r="C728" s="1" t="s">
        <v>131</v>
      </c>
      <c r="E728" s="4">
        <v>17.27</v>
      </c>
      <c r="F728" s="21">
        <v>43.892999999999603</v>
      </c>
      <c r="G728" s="1" t="s">
        <v>129</v>
      </c>
      <c r="I728" s="20">
        <v>27.27</v>
      </c>
      <c r="J728" s="1">
        <v>43.892999999999603</v>
      </c>
      <c r="K728" s="1" t="s">
        <v>134</v>
      </c>
      <c r="M728" s="20">
        <v>37.270000000000003</v>
      </c>
      <c r="N728" s="1">
        <v>17.720999999999901</v>
      </c>
      <c r="O728" s="1" t="s">
        <v>135</v>
      </c>
      <c r="Q728" s="20">
        <v>47.27</v>
      </c>
      <c r="R728" s="1">
        <v>5.3620000000000001</v>
      </c>
      <c r="S728" s="1" t="s">
        <v>137</v>
      </c>
      <c r="U728" s="20">
        <v>57.27</v>
      </c>
      <c r="V728" s="1">
        <v>23.720999999999801</v>
      </c>
      <c r="W728" s="1" t="s">
        <v>137</v>
      </c>
      <c r="Y728" s="20">
        <v>67.27</v>
      </c>
      <c r="Z728" s="1">
        <v>273.54500000000098</v>
      </c>
      <c r="AA728" s="1" t="s">
        <v>137</v>
      </c>
      <c r="AC728" s="20">
        <v>77.27</v>
      </c>
      <c r="AD728" s="1">
        <v>7.5429999999999202</v>
      </c>
      <c r="AE728" s="1" t="s">
        <v>125</v>
      </c>
      <c r="AG728" s="20">
        <v>87.27</v>
      </c>
      <c r="AH728" s="1">
        <v>75.429999999999893</v>
      </c>
      <c r="AI728" s="1" t="s">
        <v>125</v>
      </c>
      <c r="AK728" s="20">
        <v>97.27</v>
      </c>
      <c r="AL728" s="1">
        <v>754.30000000000405</v>
      </c>
      <c r="AM728" s="1" t="s">
        <v>125</v>
      </c>
      <c r="AO728" s="4">
        <v>107.27</v>
      </c>
      <c r="AP728" s="1">
        <v>727273</v>
      </c>
      <c r="AQ728" s="1" t="s">
        <v>125</v>
      </c>
      <c r="AS728" s="4">
        <v>117.27</v>
      </c>
      <c r="AT728" s="1">
        <v>727273000</v>
      </c>
      <c r="AU728" s="1" t="s">
        <v>125</v>
      </c>
      <c r="AW728" s="4">
        <v>127.27</v>
      </c>
      <c r="AX728" s="1">
        <v>727273000000</v>
      </c>
      <c r="AY728" s="1" t="s">
        <v>125</v>
      </c>
      <c r="BA728" s="4">
        <v>137.27000000000001</v>
      </c>
      <c r="BB728" s="1">
        <v>727273000000000</v>
      </c>
      <c r="BC728" s="1" t="s">
        <v>125</v>
      </c>
      <c r="BE728" s="4">
        <v>147.27000000000001</v>
      </c>
      <c r="BF728" s="1">
        <v>7.27273E+17</v>
      </c>
      <c r="BG728" s="1" t="s">
        <v>125</v>
      </c>
    </row>
    <row r="729" spans="1:59" x14ac:dyDescent="0.55000000000000004">
      <c r="A729" s="20">
        <v>7.28</v>
      </c>
      <c r="B729" s="1">
        <v>728</v>
      </c>
      <c r="C729" s="1" t="s">
        <v>131</v>
      </c>
      <c r="E729" s="4">
        <v>17.28</v>
      </c>
      <c r="F729" s="21">
        <v>43.9519999999996</v>
      </c>
      <c r="G729" s="1" t="s">
        <v>129</v>
      </c>
      <c r="I729" s="20">
        <v>27.28</v>
      </c>
      <c r="J729" s="1">
        <v>43.9519999999996</v>
      </c>
      <c r="K729" s="1" t="s">
        <v>134</v>
      </c>
      <c r="M729" s="20">
        <v>37.28</v>
      </c>
      <c r="N729" s="1">
        <v>17.7439999999999</v>
      </c>
      <c r="O729" s="1" t="s">
        <v>135</v>
      </c>
      <c r="Q729" s="20">
        <v>47.28</v>
      </c>
      <c r="R729" s="1">
        <v>5.3680000000000003</v>
      </c>
      <c r="S729" s="1" t="s">
        <v>137</v>
      </c>
      <c r="U729" s="20">
        <v>57.28</v>
      </c>
      <c r="V729" s="1">
        <v>23.743999999999801</v>
      </c>
      <c r="W729" s="1" t="s">
        <v>137</v>
      </c>
      <c r="Y729" s="20">
        <v>67.28</v>
      </c>
      <c r="Z729" s="1">
        <v>273.88000000000102</v>
      </c>
      <c r="AA729" s="1" t="s">
        <v>137</v>
      </c>
      <c r="AC729" s="20">
        <v>77.28</v>
      </c>
      <c r="AD729" s="1">
        <v>7.5519999999999197</v>
      </c>
      <c r="AE729" s="1" t="s">
        <v>125</v>
      </c>
      <c r="AG729" s="20">
        <v>87.28</v>
      </c>
      <c r="AH729" s="1">
        <v>75.519999999999897</v>
      </c>
      <c r="AI729" s="1" t="s">
        <v>125</v>
      </c>
      <c r="AK729" s="20">
        <v>97.28</v>
      </c>
      <c r="AL729" s="1">
        <v>755.20000000000402</v>
      </c>
      <c r="AM729" s="1" t="s">
        <v>125</v>
      </c>
      <c r="AO729" s="4">
        <v>107.28</v>
      </c>
      <c r="AP729" s="1">
        <v>728272</v>
      </c>
      <c r="AQ729" s="1" t="s">
        <v>125</v>
      </c>
      <c r="AS729" s="4">
        <v>117.28</v>
      </c>
      <c r="AT729" s="1">
        <v>728272000</v>
      </c>
      <c r="AU729" s="1" t="s">
        <v>125</v>
      </c>
      <c r="AW729" s="4">
        <v>127.28</v>
      </c>
      <c r="AX729" s="1">
        <v>728272000000</v>
      </c>
      <c r="AY729" s="1" t="s">
        <v>125</v>
      </c>
      <c r="BA729" s="4">
        <v>137.28</v>
      </c>
      <c r="BB729" s="1">
        <v>728272000000000</v>
      </c>
      <c r="BC729" s="1" t="s">
        <v>125</v>
      </c>
      <c r="BE729" s="4">
        <v>147.28</v>
      </c>
      <c r="BF729" s="1">
        <v>7.28272E+17</v>
      </c>
      <c r="BG729" s="1" t="s">
        <v>125</v>
      </c>
    </row>
    <row r="730" spans="1:59" x14ac:dyDescent="0.55000000000000004">
      <c r="A730" s="20">
        <v>7.29</v>
      </c>
      <c r="B730" s="1">
        <v>729</v>
      </c>
      <c r="C730" s="1" t="s">
        <v>131</v>
      </c>
      <c r="E730" s="4">
        <v>17.29</v>
      </c>
      <c r="F730" s="21">
        <v>44.010999999999598</v>
      </c>
      <c r="G730" s="1" t="s">
        <v>129</v>
      </c>
      <c r="I730" s="20">
        <v>27.29</v>
      </c>
      <c r="J730" s="1">
        <v>44.010999999999598</v>
      </c>
      <c r="K730" s="1" t="s">
        <v>134</v>
      </c>
      <c r="M730" s="20">
        <v>37.29</v>
      </c>
      <c r="N730" s="1">
        <v>17.7669999999999</v>
      </c>
      <c r="O730" s="1" t="s">
        <v>135</v>
      </c>
      <c r="Q730" s="20">
        <v>47.29</v>
      </c>
      <c r="R730" s="1">
        <v>5.3739999999999997</v>
      </c>
      <c r="S730" s="1" t="s">
        <v>137</v>
      </c>
      <c r="U730" s="20">
        <v>57.29</v>
      </c>
      <c r="V730" s="1">
        <v>23.766999999999801</v>
      </c>
      <c r="W730" s="1" t="s">
        <v>137</v>
      </c>
      <c r="Y730" s="20">
        <v>67.290000000000006</v>
      </c>
      <c r="Z730" s="1">
        <v>274.215000000001</v>
      </c>
      <c r="AA730" s="1" t="s">
        <v>137</v>
      </c>
      <c r="AC730" s="20">
        <v>77.290000000000006</v>
      </c>
      <c r="AD730" s="1">
        <v>7.5609999999999298</v>
      </c>
      <c r="AE730" s="1" t="s">
        <v>125</v>
      </c>
      <c r="AG730" s="20">
        <v>87.29</v>
      </c>
      <c r="AH730" s="1">
        <v>75.6099999999999</v>
      </c>
      <c r="AI730" s="1" t="s">
        <v>125</v>
      </c>
      <c r="AK730" s="20">
        <v>97.29</v>
      </c>
      <c r="AL730" s="1">
        <v>756.100000000004</v>
      </c>
      <c r="AM730" s="1" t="s">
        <v>125</v>
      </c>
      <c r="AO730" s="4">
        <v>107.29</v>
      </c>
      <c r="AP730" s="1">
        <v>729271</v>
      </c>
      <c r="AQ730" s="1" t="s">
        <v>125</v>
      </c>
      <c r="AS730" s="4">
        <v>117.29</v>
      </c>
      <c r="AT730" s="1">
        <v>729271000</v>
      </c>
      <c r="AU730" s="1" t="s">
        <v>125</v>
      </c>
      <c r="AW730" s="4">
        <v>127.29</v>
      </c>
      <c r="AX730" s="1">
        <v>729271000000</v>
      </c>
      <c r="AY730" s="1" t="s">
        <v>125</v>
      </c>
      <c r="BA730" s="4">
        <v>137.29</v>
      </c>
      <c r="BB730" s="1">
        <v>729271000000000</v>
      </c>
      <c r="BC730" s="1" t="s">
        <v>125</v>
      </c>
      <c r="BE730" s="4">
        <v>147.29</v>
      </c>
      <c r="BF730" s="1">
        <v>7.29271E+17</v>
      </c>
      <c r="BG730" s="1" t="s">
        <v>125</v>
      </c>
    </row>
    <row r="731" spans="1:59" x14ac:dyDescent="0.55000000000000004">
      <c r="A731" s="20">
        <v>7.3</v>
      </c>
      <c r="B731" s="1">
        <v>730</v>
      </c>
      <c r="C731" s="1" t="s">
        <v>131</v>
      </c>
      <c r="E731" s="4">
        <v>17.3</v>
      </c>
      <c r="F731" s="21">
        <v>44.069999999999602</v>
      </c>
      <c r="G731" s="1" t="s">
        <v>129</v>
      </c>
      <c r="I731" s="20">
        <v>27.3</v>
      </c>
      <c r="J731" s="1">
        <v>44.069999999999602</v>
      </c>
      <c r="K731" s="1" t="s">
        <v>134</v>
      </c>
      <c r="M731" s="20">
        <v>37.299999999999997</v>
      </c>
      <c r="N731" s="1">
        <v>17.7899999999999</v>
      </c>
      <c r="O731" s="1" t="s">
        <v>135</v>
      </c>
      <c r="Q731" s="20">
        <v>47.3</v>
      </c>
      <c r="R731" s="1">
        <v>5.38</v>
      </c>
      <c r="S731" s="1" t="s">
        <v>137</v>
      </c>
      <c r="U731" s="20">
        <v>57.3</v>
      </c>
      <c r="V731" s="1">
        <v>23.7899999999998</v>
      </c>
      <c r="W731" s="1" t="s">
        <v>137</v>
      </c>
      <c r="Y731" s="20">
        <v>67.3</v>
      </c>
      <c r="Z731" s="1">
        <v>274.55000000000098</v>
      </c>
      <c r="AA731" s="1" t="s">
        <v>137</v>
      </c>
      <c r="AC731" s="20">
        <v>77.3</v>
      </c>
      <c r="AD731" s="1">
        <v>7.5699999999999203</v>
      </c>
      <c r="AE731" s="1" t="s">
        <v>125</v>
      </c>
      <c r="AG731" s="20">
        <v>87.3</v>
      </c>
      <c r="AH731" s="1">
        <v>75.699999999999903</v>
      </c>
      <c r="AI731" s="1" t="s">
        <v>125</v>
      </c>
      <c r="AK731" s="20">
        <v>97.3</v>
      </c>
      <c r="AL731" s="1">
        <v>757.00000000000398</v>
      </c>
      <c r="AM731" s="1" t="s">
        <v>125</v>
      </c>
      <c r="AO731" s="4">
        <v>107.3</v>
      </c>
      <c r="AP731" s="1">
        <v>730270</v>
      </c>
      <c r="AQ731" s="1" t="s">
        <v>125</v>
      </c>
      <c r="AS731" s="4">
        <v>117.3</v>
      </c>
      <c r="AT731" s="1">
        <v>730270000</v>
      </c>
      <c r="AU731" s="1" t="s">
        <v>125</v>
      </c>
      <c r="AW731" s="4">
        <v>127.3</v>
      </c>
      <c r="AX731" s="1">
        <v>730270000000</v>
      </c>
      <c r="AY731" s="1" t="s">
        <v>125</v>
      </c>
      <c r="BA731" s="4">
        <v>137.30000000000001</v>
      </c>
      <c r="BB731" s="1">
        <v>730270000000000</v>
      </c>
      <c r="BC731" s="1" t="s">
        <v>125</v>
      </c>
      <c r="BE731" s="4">
        <v>147.30000000000001</v>
      </c>
      <c r="BF731" s="1">
        <v>7.3027E+17</v>
      </c>
      <c r="BG731" s="1" t="s">
        <v>125</v>
      </c>
    </row>
    <row r="732" spans="1:59" x14ac:dyDescent="0.55000000000000004">
      <c r="A732" s="20">
        <v>7.31</v>
      </c>
      <c r="B732" s="1">
        <v>731</v>
      </c>
      <c r="C732" s="1" t="s">
        <v>131</v>
      </c>
      <c r="E732" s="4">
        <v>17.309999999999999</v>
      </c>
      <c r="F732" s="21">
        <v>44.1289999999996</v>
      </c>
      <c r="G732" s="1" t="s">
        <v>129</v>
      </c>
      <c r="I732" s="20">
        <v>27.31</v>
      </c>
      <c r="J732" s="1">
        <v>44.1289999999996</v>
      </c>
      <c r="K732" s="1" t="s">
        <v>134</v>
      </c>
      <c r="M732" s="20">
        <v>37.31</v>
      </c>
      <c r="N732" s="1">
        <v>17.812999999999899</v>
      </c>
      <c r="O732" s="1" t="s">
        <v>135</v>
      </c>
      <c r="Q732" s="20">
        <v>47.31</v>
      </c>
      <c r="R732" s="1">
        <v>5.3860000000000001</v>
      </c>
      <c r="S732" s="1" t="s">
        <v>137</v>
      </c>
      <c r="U732" s="20">
        <v>57.31</v>
      </c>
      <c r="V732" s="1">
        <v>23.8129999999998</v>
      </c>
      <c r="W732" s="1" t="s">
        <v>137</v>
      </c>
      <c r="Y732" s="20">
        <v>67.31</v>
      </c>
      <c r="Z732" s="1">
        <v>274.88500000000101</v>
      </c>
      <c r="AA732" s="1" t="s">
        <v>137</v>
      </c>
      <c r="AC732" s="20">
        <v>77.31</v>
      </c>
      <c r="AD732" s="1">
        <v>7.5789999999999198</v>
      </c>
      <c r="AE732" s="1" t="s">
        <v>125</v>
      </c>
      <c r="AG732" s="20">
        <v>87.31</v>
      </c>
      <c r="AH732" s="1">
        <v>75.789999999999907</v>
      </c>
      <c r="AI732" s="1" t="s">
        <v>125</v>
      </c>
      <c r="AK732" s="20">
        <v>97.31</v>
      </c>
      <c r="AL732" s="1">
        <v>757.90000000000396</v>
      </c>
      <c r="AM732" s="1" t="s">
        <v>125</v>
      </c>
      <c r="AO732" s="4">
        <v>107.31</v>
      </c>
      <c r="AP732" s="1">
        <v>731269</v>
      </c>
      <c r="AQ732" s="1" t="s">
        <v>125</v>
      </c>
      <c r="AS732" s="4">
        <v>117.31</v>
      </c>
      <c r="AT732" s="1">
        <v>731269000</v>
      </c>
      <c r="AU732" s="1" t="s">
        <v>125</v>
      </c>
      <c r="AW732" s="4">
        <v>127.31</v>
      </c>
      <c r="AX732" s="1">
        <v>731269000000</v>
      </c>
      <c r="AY732" s="1" t="s">
        <v>125</v>
      </c>
      <c r="BA732" s="4">
        <v>137.31</v>
      </c>
      <c r="BB732" s="1">
        <v>731269000000000</v>
      </c>
      <c r="BC732" s="1" t="s">
        <v>125</v>
      </c>
      <c r="BE732" s="4">
        <v>147.31</v>
      </c>
      <c r="BF732" s="1">
        <v>7.31269E+17</v>
      </c>
      <c r="BG732" s="1" t="s">
        <v>125</v>
      </c>
    </row>
    <row r="733" spans="1:59" x14ac:dyDescent="0.55000000000000004">
      <c r="A733" s="20">
        <v>7.32</v>
      </c>
      <c r="B733" s="1">
        <v>732</v>
      </c>
      <c r="C733" s="1" t="s">
        <v>131</v>
      </c>
      <c r="E733" s="4">
        <v>17.32</v>
      </c>
      <c r="F733" s="21">
        <v>44.187999999999597</v>
      </c>
      <c r="G733" s="1" t="s">
        <v>129</v>
      </c>
      <c r="I733" s="20">
        <v>27.32</v>
      </c>
      <c r="J733" s="1">
        <v>44.187999999999597</v>
      </c>
      <c r="K733" s="1" t="s">
        <v>134</v>
      </c>
      <c r="M733" s="20">
        <v>37.32</v>
      </c>
      <c r="N733" s="1">
        <v>17.835999999999899</v>
      </c>
      <c r="O733" s="1" t="s">
        <v>135</v>
      </c>
      <c r="Q733" s="20">
        <v>47.32</v>
      </c>
      <c r="R733" s="1">
        <v>5.3920000000000003</v>
      </c>
      <c r="S733" s="1" t="s">
        <v>137</v>
      </c>
      <c r="U733" s="20">
        <v>57.32</v>
      </c>
      <c r="V733" s="1">
        <v>23.8359999999998</v>
      </c>
      <c r="W733" s="1" t="s">
        <v>137</v>
      </c>
      <c r="Y733" s="20">
        <v>67.319999999999993</v>
      </c>
      <c r="Z733" s="1">
        <v>275.22000000000099</v>
      </c>
      <c r="AA733" s="1" t="s">
        <v>137</v>
      </c>
      <c r="AC733" s="20">
        <v>77.319999999999993</v>
      </c>
      <c r="AD733" s="1">
        <v>7.5879999999999201</v>
      </c>
      <c r="AE733" s="1" t="s">
        <v>125</v>
      </c>
      <c r="AG733" s="20">
        <v>87.32</v>
      </c>
      <c r="AH733" s="1">
        <v>75.879999999999896</v>
      </c>
      <c r="AI733" s="1" t="s">
        <v>125</v>
      </c>
      <c r="AK733" s="20">
        <v>97.32</v>
      </c>
      <c r="AL733" s="1">
        <v>758.80000000000405</v>
      </c>
      <c r="AM733" s="1" t="s">
        <v>125</v>
      </c>
      <c r="AO733" s="4">
        <v>107.32</v>
      </c>
      <c r="AP733" s="1">
        <v>732268</v>
      </c>
      <c r="AQ733" s="1" t="s">
        <v>125</v>
      </c>
      <c r="AS733" s="4">
        <v>117.32</v>
      </c>
      <c r="AT733" s="1">
        <v>732268000</v>
      </c>
      <c r="AU733" s="1" t="s">
        <v>125</v>
      </c>
      <c r="AW733" s="4">
        <v>127.32</v>
      </c>
      <c r="AX733" s="1">
        <v>732268000000</v>
      </c>
      <c r="AY733" s="1" t="s">
        <v>125</v>
      </c>
      <c r="BA733" s="4">
        <v>137.32</v>
      </c>
      <c r="BB733" s="1">
        <v>732268000000000</v>
      </c>
      <c r="BC733" s="1" t="s">
        <v>125</v>
      </c>
      <c r="BE733" s="4">
        <v>147.32</v>
      </c>
      <c r="BF733" s="1">
        <v>7.32268E+17</v>
      </c>
      <c r="BG733" s="1" t="s">
        <v>125</v>
      </c>
    </row>
    <row r="734" spans="1:59" x14ac:dyDescent="0.55000000000000004">
      <c r="A734" s="20">
        <v>7.33</v>
      </c>
      <c r="B734" s="1">
        <v>733</v>
      </c>
      <c r="C734" s="1" t="s">
        <v>131</v>
      </c>
      <c r="E734" s="4">
        <v>17.329999999999998</v>
      </c>
      <c r="F734" s="21">
        <v>44.246999999999602</v>
      </c>
      <c r="G734" s="1" t="s">
        <v>129</v>
      </c>
      <c r="I734" s="20">
        <v>27.33</v>
      </c>
      <c r="J734" s="1">
        <v>44.246999999999602</v>
      </c>
      <c r="K734" s="1" t="s">
        <v>134</v>
      </c>
      <c r="M734" s="20">
        <v>37.33</v>
      </c>
      <c r="N734" s="1">
        <v>17.858999999999899</v>
      </c>
      <c r="O734" s="1" t="s">
        <v>135</v>
      </c>
      <c r="Q734" s="20">
        <v>47.33</v>
      </c>
      <c r="R734" s="1">
        <v>5.3979999999999997</v>
      </c>
      <c r="S734" s="1" t="s">
        <v>137</v>
      </c>
      <c r="U734" s="20">
        <v>57.33</v>
      </c>
      <c r="V734" s="1">
        <v>23.858999999999799</v>
      </c>
      <c r="W734" s="1" t="s">
        <v>137</v>
      </c>
      <c r="Y734" s="20">
        <v>67.33</v>
      </c>
      <c r="Z734" s="1">
        <v>275.55500000000097</v>
      </c>
      <c r="AA734" s="1" t="s">
        <v>137</v>
      </c>
      <c r="AC734" s="20">
        <v>77.33</v>
      </c>
      <c r="AD734" s="1">
        <v>7.5969999999999196</v>
      </c>
      <c r="AE734" s="1" t="s">
        <v>125</v>
      </c>
      <c r="AG734" s="20">
        <v>87.33</v>
      </c>
      <c r="AH734" s="1">
        <v>75.969999999999899</v>
      </c>
      <c r="AI734" s="1" t="s">
        <v>125</v>
      </c>
      <c r="AK734" s="20">
        <v>97.33</v>
      </c>
      <c r="AL734" s="1">
        <v>759.70000000000402</v>
      </c>
      <c r="AM734" s="1" t="s">
        <v>125</v>
      </c>
      <c r="AO734" s="4">
        <v>107.33</v>
      </c>
      <c r="AP734" s="1">
        <v>733267</v>
      </c>
      <c r="AQ734" s="1" t="s">
        <v>125</v>
      </c>
      <c r="AS734" s="4">
        <v>117.33</v>
      </c>
      <c r="AT734" s="1">
        <v>733267000</v>
      </c>
      <c r="AU734" s="1" t="s">
        <v>125</v>
      </c>
      <c r="AW734" s="4">
        <v>127.33</v>
      </c>
      <c r="AX734" s="1">
        <v>733267000000</v>
      </c>
      <c r="AY734" s="1" t="s">
        <v>125</v>
      </c>
      <c r="BA734" s="4">
        <v>137.33000000000001</v>
      </c>
      <c r="BB734" s="1">
        <v>733267000000000</v>
      </c>
      <c r="BC734" s="1" t="s">
        <v>125</v>
      </c>
      <c r="BE734" s="4">
        <v>147.33000000000001</v>
      </c>
      <c r="BF734" s="1">
        <v>7.33267E+17</v>
      </c>
      <c r="BG734" s="1" t="s">
        <v>125</v>
      </c>
    </row>
    <row r="735" spans="1:59" x14ac:dyDescent="0.55000000000000004">
      <c r="A735" s="20">
        <v>7.34</v>
      </c>
      <c r="B735" s="1">
        <v>734</v>
      </c>
      <c r="C735" s="1" t="s">
        <v>131</v>
      </c>
      <c r="E735" s="4">
        <v>17.34</v>
      </c>
      <c r="F735" s="21">
        <v>44.305999999999599</v>
      </c>
      <c r="G735" s="1" t="s">
        <v>129</v>
      </c>
      <c r="I735" s="20">
        <v>27.34</v>
      </c>
      <c r="J735" s="1">
        <v>44.305999999999599</v>
      </c>
      <c r="K735" s="1" t="s">
        <v>134</v>
      </c>
      <c r="M735" s="20">
        <v>37.340000000000003</v>
      </c>
      <c r="N735" s="1">
        <v>17.881999999999898</v>
      </c>
      <c r="O735" s="1" t="s">
        <v>135</v>
      </c>
      <c r="Q735" s="20">
        <v>47.34</v>
      </c>
      <c r="R735" s="1">
        <v>5.4039999999999999</v>
      </c>
      <c r="S735" s="1" t="s">
        <v>137</v>
      </c>
      <c r="U735" s="20">
        <v>57.34</v>
      </c>
      <c r="V735" s="1">
        <v>23.881999999999799</v>
      </c>
      <c r="W735" s="1" t="s">
        <v>137</v>
      </c>
      <c r="Y735" s="20">
        <v>67.34</v>
      </c>
      <c r="Z735" s="1">
        <v>275.89000000000101</v>
      </c>
      <c r="AA735" s="1" t="s">
        <v>137</v>
      </c>
      <c r="AC735" s="20">
        <v>77.34</v>
      </c>
      <c r="AD735" s="1">
        <v>7.6059999999999199</v>
      </c>
      <c r="AE735" s="1" t="s">
        <v>125</v>
      </c>
      <c r="AG735" s="20">
        <v>87.34</v>
      </c>
      <c r="AH735" s="1">
        <v>76.059999999999903</v>
      </c>
      <c r="AI735" s="1" t="s">
        <v>125</v>
      </c>
      <c r="AK735" s="20">
        <v>97.34</v>
      </c>
      <c r="AL735" s="1">
        <v>760.600000000004</v>
      </c>
      <c r="AM735" s="1" t="s">
        <v>125</v>
      </c>
      <c r="AO735" s="4">
        <v>107.34</v>
      </c>
      <c r="AP735" s="1">
        <v>734266</v>
      </c>
      <c r="AQ735" s="1" t="s">
        <v>125</v>
      </c>
      <c r="AS735" s="4">
        <v>117.34</v>
      </c>
      <c r="AT735" s="1">
        <v>734266000</v>
      </c>
      <c r="AU735" s="1" t="s">
        <v>125</v>
      </c>
      <c r="AW735" s="4">
        <v>127.34</v>
      </c>
      <c r="AX735" s="1">
        <v>734266000000</v>
      </c>
      <c r="AY735" s="1" t="s">
        <v>125</v>
      </c>
      <c r="BA735" s="4">
        <v>137.34</v>
      </c>
      <c r="BB735" s="1">
        <v>734266000000000</v>
      </c>
      <c r="BC735" s="1" t="s">
        <v>125</v>
      </c>
      <c r="BE735" s="4">
        <v>147.34</v>
      </c>
      <c r="BF735" s="1">
        <v>7.34266E+17</v>
      </c>
      <c r="BG735" s="1" t="s">
        <v>125</v>
      </c>
    </row>
    <row r="736" spans="1:59" x14ac:dyDescent="0.55000000000000004">
      <c r="A736" s="20">
        <v>7.35</v>
      </c>
      <c r="B736" s="1">
        <v>735</v>
      </c>
      <c r="C736" s="1" t="s">
        <v>131</v>
      </c>
      <c r="E736" s="4">
        <v>17.350000000000001</v>
      </c>
      <c r="F736" s="21">
        <v>44.364999999999597</v>
      </c>
      <c r="G736" s="1" t="s">
        <v>129</v>
      </c>
      <c r="I736" s="20">
        <v>27.35</v>
      </c>
      <c r="J736" s="1">
        <v>44.364999999999597</v>
      </c>
      <c r="K736" s="1" t="s">
        <v>134</v>
      </c>
      <c r="M736" s="20">
        <v>37.35</v>
      </c>
      <c r="N736" s="1">
        <v>17.904999999999902</v>
      </c>
      <c r="O736" s="1" t="s">
        <v>135</v>
      </c>
      <c r="Q736" s="20">
        <v>47.35</v>
      </c>
      <c r="R736" s="1">
        <v>5.41</v>
      </c>
      <c r="S736" s="1" t="s">
        <v>137</v>
      </c>
      <c r="U736" s="20">
        <v>57.35</v>
      </c>
      <c r="V736" s="1">
        <v>23.904999999999799</v>
      </c>
      <c r="W736" s="1" t="s">
        <v>137</v>
      </c>
      <c r="Y736" s="20">
        <v>67.349999999999994</v>
      </c>
      <c r="Z736" s="1">
        <v>276.22500000000099</v>
      </c>
      <c r="AA736" s="1" t="s">
        <v>137</v>
      </c>
      <c r="AC736" s="20">
        <v>77.349999999999994</v>
      </c>
      <c r="AD736" s="1">
        <v>7.6149999999999203</v>
      </c>
      <c r="AE736" s="1" t="s">
        <v>125</v>
      </c>
      <c r="AG736" s="20">
        <v>87.35</v>
      </c>
      <c r="AH736" s="1">
        <v>76.149999999999906</v>
      </c>
      <c r="AI736" s="1" t="s">
        <v>125</v>
      </c>
      <c r="AK736" s="20">
        <v>97.35</v>
      </c>
      <c r="AL736" s="1">
        <v>761.50000000000398</v>
      </c>
      <c r="AM736" s="1" t="s">
        <v>125</v>
      </c>
      <c r="AO736" s="4">
        <v>107.35</v>
      </c>
      <c r="AP736" s="1">
        <v>735265</v>
      </c>
      <c r="AQ736" s="1" t="s">
        <v>125</v>
      </c>
      <c r="AS736" s="4">
        <v>117.35</v>
      </c>
      <c r="AT736" s="1">
        <v>735265000</v>
      </c>
      <c r="AU736" s="1" t="s">
        <v>125</v>
      </c>
      <c r="AW736" s="4">
        <v>127.35</v>
      </c>
      <c r="AX736" s="1">
        <v>735265000000</v>
      </c>
      <c r="AY736" s="1" t="s">
        <v>125</v>
      </c>
      <c r="BA736" s="4">
        <v>137.35</v>
      </c>
      <c r="BB736" s="1">
        <v>735265000000000</v>
      </c>
      <c r="BC736" s="1" t="s">
        <v>125</v>
      </c>
      <c r="BE736" s="4">
        <v>147.35</v>
      </c>
      <c r="BF736" s="1">
        <v>7.35265E+17</v>
      </c>
      <c r="BG736" s="1" t="s">
        <v>125</v>
      </c>
    </row>
    <row r="737" spans="1:59" x14ac:dyDescent="0.55000000000000004">
      <c r="A737" s="20">
        <v>7.36</v>
      </c>
      <c r="B737" s="1">
        <v>736</v>
      </c>
      <c r="C737" s="1" t="s">
        <v>131</v>
      </c>
      <c r="E737" s="4">
        <v>17.36</v>
      </c>
      <c r="F737" s="21">
        <v>44.423999999999602</v>
      </c>
      <c r="G737" s="1" t="s">
        <v>129</v>
      </c>
      <c r="I737" s="20">
        <v>27.36</v>
      </c>
      <c r="J737" s="1">
        <v>44.423999999999602</v>
      </c>
      <c r="K737" s="1" t="s">
        <v>134</v>
      </c>
      <c r="M737" s="20">
        <v>37.36</v>
      </c>
      <c r="N737" s="1">
        <v>17.927999999999901</v>
      </c>
      <c r="O737" s="1" t="s">
        <v>135</v>
      </c>
      <c r="Q737" s="20">
        <v>47.36</v>
      </c>
      <c r="R737" s="1">
        <v>5.4160000000000004</v>
      </c>
      <c r="S737" s="1" t="s">
        <v>137</v>
      </c>
      <c r="U737" s="20">
        <v>57.36</v>
      </c>
      <c r="V737" s="1">
        <v>23.927999999999798</v>
      </c>
      <c r="W737" s="1" t="s">
        <v>137</v>
      </c>
      <c r="Y737" s="20">
        <v>67.36</v>
      </c>
      <c r="Z737" s="1">
        <v>276.56000000000103</v>
      </c>
      <c r="AA737" s="1" t="s">
        <v>137</v>
      </c>
      <c r="AC737" s="20">
        <v>77.36</v>
      </c>
      <c r="AD737" s="1">
        <v>7.6239999999999197</v>
      </c>
      <c r="AE737" s="1" t="s">
        <v>125</v>
      </c>
      <c r="AG737" s="20">
        <v>87.36</v>
      </c>
      <c r="AH737" s="1">
        <v>76.239999999999895</v>
      </c>
      <c r="AI737" s="1" t="s">
        <v>125</v>
      </c>
      <c r="AK737" s="20">
        <v>97.36</v>
      </c>
      <c r="AL737" s="1">
        <v>762.40000000000396</v>
      </c>
      <c r="AM737" s="1" t="s">
        <v>125</v>
      </c>
      <c r="AO737" s="4">
        <v>107.36</v>
      </c>
      <c r="AP737" s="1">
        <v>736264</v>
      </c>
      <c r="AQ737" s="1" t="s">
        <v>125</v>
      </c>
      <c r="AS737" s="4">
        <v>117.36</v>
      </c>
      <c r="AT737" s="1">
        <v>736264000</v>
      </c>
      <c r="AU737" s="1" t="s">
        <v>125</v>
      </c>
      <c r="AW737" s="4">
        <v>127.36</v>
      </c>
      <c r="AX737" s="1">
        <v>736264000000</v>
      </c>
      <c r="AY737" s="1" t="s">
        <v>125</v>
      </c>
      <c r="BA737" s="4">
        <v>137.36000000000001</v>
      </c>
      <c r="BB737" s="1">
        <v>736264000000000</v>
      </c>
      <c r="BC737" s="1" t="s">
        <v>125</v>
      </c>
      <c r="BE737" s="4">
        <v>147.36000000000001</v>
      </c>
      <c r="BF737" s="1">
        <v>7.36264E+17</v>
      </c>
      <c r="BG737" s="1" t="s">
        <v>125</v>
      </c>
    </row>
    <row r="738" spans="1:59" x14ac:dyDescent="0.55000000000000004">
      <c r="A738" s="20">
        <v>7.37</v>
      </c>
      <c r="B738" s="1">
        <v>737</v>
      </c>
      <c r="C738" s="1" t="s">
        <v>131</v>
      </c>
      <c r="E738" s="4">
        <v>17.37</v>
      </c>
      <c r="F738" s="21">
        <v>44.482999999999599</v>
      </c>
      <c r="G738" s="1" t="s">
        <v>129</v>
      </c>
      <c r="I738" s="20">
        <v>27.37</v>
      </c>
      <c r="J738" s="1">
        <v>44.482999999999599</v>
      </c>
      <c r="K738" s="1" t="s">
        <v>134</v>
      </c>
      <c r="M738" s="20">
        <v>37.369999999999997</v>
      </c>
      <c r="N738" s="1">
        <v>17.950999999999901</v>
      </c>
      <c r="O738" s="1" t="s">
        <v>135</v>
      </c>
      <c r="Q738" s="20">
        <v>47.37</v>
      </c>
      <c r="R738" s="1">
        <v>5.4219999999999997</v>
      </c>
      <c r="S738" s="1" t="s">
        <v>137</v>
      </c>
      <c r="U738" s="20">
        <v>57.37</v>
      </c>
      <c r="V738" s="1">
        <v>23.950999999999802</v>
      </c>
      <c r="W738" s="1" t="s">
        <v>137</v>
      </c>
      <c r="Y738" s="20">
        <v>67.37</v>
      </c>
      <c r="Z738" s="1">
        <v>276.895000000001</v>
      </c>
      <c r="AA738" s="1" t="s">
        <v>137</v>
      </c>
      <c r="AC738" s="20">
        <v>77.37</v>
      </c>
      <c r="AD738" s="1">
        <v>7.6329999999999201</v>
      </c>
      <c r="AE738" s="1" t="s">
        <v>125</v>
      </c>
      <c r="AG738" s="20">
        <v>87.37</v>
      </c>
      <c r="AH738" s="1">
        <v>76.329999999999899</v>
      </c>
      <c r="AI738" s="1" t="s">
        <v>125</v>
      </c>
      <c r="AK738" s="20">
        <v>97.37</v>
      </c>
      <c r="AL738" s="1">
        <v>763.30000000000405</v>
      </c>
      <c r="AM738" s="1" t="s">
        <v>125</v>
      </c>
      <c r="AO738" s="4">
        <v>107.37</v>
      </c>
      <c r="AP738" s="1">
        <v>737263</v>
      </c>
      <c r="AQ738" s="1" t="s">
        <v>125</v>
      </c>
      <c r="AS738" s="4">
        <v>117.37</v>
      </c>
      <c r="AT738" s="1">
        <v>737263000</v>
      </c>
      <c r="AU738" s="1" t="s">
        <v>125</v>
      </c>
      <c r="AW738" s="4">
        <v>127.37</v>
      </c>
      <c r="AX738" s="1">
        <v>737263000000</v>
      </c>
      <c r="AY738" s="1" t="s">
        <v>125</v>
      </c>
      <c r="BA738" s="4">
        <v>137.37</v>
      </c>
      <c r="BB738" s="1">
        <v>737263000000000</v>
      </c>
      <c r="BC738" s="1" t="s">
        <v>125</v>
      </c>
      <c r="BE738" s="4">
        <v>147.37</v>
      </c>
      <c r="BF738" s="1">
        <v>7.37263E+17</v>
      </c>
      <c r="BG738" s="1" t="s">
        <v>125</v>
      </c>
    </row>
    <row r="739" spans="1:59" x14ac:dyDescent="0.55000000000000004">
      <c r="A739" s="20">
        <v>7.38</v>
      </c>
      <c r="B739" s="1">
        <v>738</v>
      </c>
      <c r="C739" s="1" t="s">
        <v>131</v>
      </c>
      <c r="E739" s="4">
        <v>17.38</v>
      </c>
      <c r="F739" s="21">
        <v>44.541999999999597</v>
      </c>
      <c r="G739" s="1" t="s">
        <v>129</v>
      </c>
      <c r="I739" s="20">
        <v>27.38</v>
      </c>
      <c r="J739" s="1">
        <v>44.541999999999597</v>
      </c>
      <c r="K739" s="1" t="s">
        <v>134</v>
      </c>
      <c r="M739" s="20">
        <v>37.380000000000003</v>
      </c>
      <c r="N739" s="1">
        <v>17.973999999999901</v>
      </c>
      <c r="O739" s="1" t="s">
        <v>135</v>
      </c>
      <c r="Q739" s="20">
        <v>47.38</v>
      </c>
      <c r="R739" s="1">
        <v>5.4279999999999999</v>
      </c>
      <c r="S739" s="1" t="s">
        <v>137</v>
      </c>
      <c r="U739" s="20">
        <v>57.38</v>
      </c>
      <c r="V739" s="1">
        <v>23.973999999999801</v>
      </c>
      <c r="W739" s="1" t="s">
        <v>137</v>
      </c>
      <c r="Y739" s="20">
        <v>67.38</v>
      </c>
      <c r="Z739" s="1">
        <v>277.23000000000098</v>
      </c>
      <c r="AA739" s="1" t="s">
        <v>137</v>
      </c>
      <c r="AC739" s="20">
        <v>77.38</v>
      </c>
      <c r="AD739" s="1">
        <v>7.6419999999999204</v>
      </c>
      <c r="AE739" s="1" t="s">
        <v>125</v>
      </c>
      <c r="AG739" s="20">
        <v>87.38</v>
      </c>
      <c r="AH739" s="1">
        <v>76.419999999999902</v>
      </c>
      <c r="AI739" s="1" t="s">
        <v>125</v>
      </c>
      <c r="AK739" s="20">
        <v>97.38</v>
      </c>
      <c r="AL739" s="1">
        <v>764.20000000000402</v>
      </c>
      <c r="AM739" s="1" t="s">
        <v>125</v>
      </c>
      <c r="AO739" s="4">
        <v>107.38</v>
      </c>
      <c r="AP739" s="1">
        <v>738262</v>
      </c>
      <c r="AQ739" s="1" t="s">
        <v>125</v>
      </c>
      <c r="AS739" s="4">
        <v>117.38</v>
      </c>
      <c r="AT739" s="1">
        <v>738262000</v>
      </c>
      <c r="AU739" s="1" t="s">
        <v>125</v>
      </c>
      <c r="AW739" s="4">
        <v>127.38</v>
      </c>
      <c r="AX739" s="1">
        <v>738262000000</v>
      </c>
      <c r="AY739" s="1" t="s">
        <v>125</v>
      </c>
      <c r="BA739" s="4">
        <v>137.38</v>
      </c>
      <c r="BB739" s="1">
        <v>738262000000000</v>
      </c>
      <c r="BC739" s="1" t="s">
        <v>125</v>
      </c>
      <c r="BE739" s="4">
        <v>147.38</v>
      </c>
      <c r="BF739" s="1">
        <v>7.38262E+17</v>
      </c>
      <c r="BG739" s="1" t="s">
        <v>125</v>
      </c>
    </row>
    <row r="740" spans="1:59" x14ac:dyDescent="0.55000000000000004">
      <c r="A740" s="20">
        <v>7.39</v>
      </c>
      <c r="B740" s="1">
        <v>739</v>
      </c>
      <c r="C740" s="1" t="s">
        <v>131</v>
      </c>
      <c r="E740" s="4">
        <v>17.39</v>
      </c>
      <c r="F740" s="21">
        <v>44.600999999999601</v>
      </c>
      <c r="G740" s="1" t="s">
        <v>129</v>
      </c>
      <c r="I740" s="20">
        <v>27.39</v>
      </c>
      <c r="J740" s="1">
        <v>44.600999999999601</v>
      </c>
      <c r="K740" s="1" t="s">
        <v>134</v>
      </c>
      <c r="M740" s="20">
        <v>37.39</v>
      </c>
      <c r="N740" s="1">
        <v>17.9969999999999</v>
      </c>
      <c r="O740" s="1" t="s">
        <v>135</v>
      </c>
      <c r="Q740" s="20">
        <v>47.39</v>
      </c>
      <c r="R740" s="1">
        <v>5.4340000000000002</v>
      </c>
      <c r="S740" s="1" t="s">
        <v>137</v>
      </c>
      <c r="U740" s="20">
        <v>57.39</v>
      </c>
      <c r="V740" s="1">
        <v>23.996999999999801</v>
      </c>
      <c r="W740" s="1" t="s">
        <v>137</v>
      </c>
      <c r="Y740" s="20">
        <v>67.39</v>
      </c>
      <c r="Z740" s="1">
        <v>277.56500000000102</v>
      </c>
      <c r="AA740" s="1" t="s">
        <v>137</v>
      </c>
      <c r="AC740" s="20">
        <v>77.39</v>
      </c>
      <c r="AD740" s="1">
        <v>7.6509999999999199</v>
      </c>
      <c r="AE740" s="1" t="s">
        <v>125</v>
      </c>
      <c r="AG740" s="20">
        <v>87.39</v>
      </c>
      <c r="AH740" s="1">
        <v>76.509999999999906</v>
      </c>
      <c r="AI740" s="1" t="s">
        <v>125</v>
      </c>
      <c r="AK740" s="20">
        <v>97.39</v>
      </c>
      <c r="AL740" s="1">
        <v>765.100000000004</v>
      </c>
      <c r="AM740" s="1" t="s">
        <v>125</v>
      </c>
      <c r="AO740" s="4">
        <v>107.39</v>
      </c>
      <c r="AP740" s="1">
        <v>739261</v>
      </c>
      <c r="AQ740" s="1" t="s">
        <v>125</v>
      </c>
      <c r="AS740" s="4">
        <v>117.39</v>
      </c>
      <c r="AT740" s="1">
        <v>739261000</v>
      </c>
      <c r="AU740" s="1" t="s">
        <v>125</v>
      </c>
      <c r="AW740" s="4">
        <v>127.39</v>
      </c>
      <c r="AX740" s="1">
        <v>739261000000</v>
      </c>
      <c r="AY740" s="1" t="s">
        <v>125</v>
      </c>
      <c r="BA740" s="4">
        <v>137.38999999999999</v>
      </c>
      <c r="BB740" s="1">
        <v>739261000000000</v>
      </c>
      <c r="BC740" s="1" t="s">
        <v>125</v>
      </c>
      <c r="BE740" s="4">
        <v>147.38999999999999</v>
      </c>
      <c r="BF740" s="1">
        <v>7.39261E+17</v>
      </c>
      <c r="BG740" s="1" t="s">
        <v>125</v>
      </c>
    </row>
    <row r="741" spans="1:59" x14ac:dyDescent="0.55000000000000004">
      <c r="A741" s="20">
        <v>7.4</v>
      </c>
      <c r="B741" s="1">
        <v>740</v>
      </c>
      <c r="C741" s="1" t="s">
        <v>131</v>
      </c>
      <c r="E741" s="4">
        <v>17.399999999999999</v>
      </c>
      <c r="F741" s="21">
        <v>44.659999999999599</v>
      </c>
      <c r="G741" s="1" t="s">
        <v>129</v>
      </c>
      <c r="I741" s="20">
        <v>27.4</v>
      </c>
      <c r="J741" s="1">
        <v>44.659999999999599</v>
      </c>
      <c r="K741" s="1" t="s">
        <v>134</v>
      </c>
      <c r="M741" s="20">
        <v>37.4</v>
      </c>
      <c r="N741" s="1">
        <v>18.0199999999999</v>
      </c>
      <c r="O741" s="1" t="s">
        <v>135</v>
      </c>
      <c r="Q741" s="20">
        <v>47.4</v>
      </c>
      <c r="R741" s="1">
        <v>5.44</v>
      </c>
      <c r="S741" s="1" t="s">
        <v>137</v>
      </c>
      <c r="U741" s="20">
        <v>57.4</v>
      </c>
      <c r="V741" s="1">
        <v>24.019999999999801</v>
      </c>
      <c r="W741" s="1" t="s">
        <v>137</v>
      </c>
      <c r="Y741" s="20">
        <v>67.400000000000006</v>
      </c>
      <c r="Z741" s="1">
        <v>277.900000000001</v>
      </c>
      <c r="AA741" s="1" t="s">
        <v>137</v>
      </c>
      <c r="AC741" s="20">
        <v>77.400000000000006</v>
      </c>
      <c r="AD741" s="1">
        <v>7.6599999999999202</v>
      </c>
      <c r="AE741" s="1" t="s">
        <v>125</v>
      </c>
      <c r="AG741" s="20">
        <v>87.4</v>
      </c>
      <c r="AH741" s="1">
        <v>76.599999999999895</v>
      </c>
      <c r="AI741" s="1" t="s">
        <v>125</v>
      </c>
      <c r="AK741" s="20">
        <v>97.4</v>
      </c>
      <c r="AL741" s="1">
        <v>766.00000000000398</v>
      </c>
      <c r="AM741" s="1" t="s">
        <v>125</v>
      </c>
      <c r="AO741" s="4">
        <v>107.4</v>
      </c>
      <c r="AP741" s="1">
        <v>740260</v>
      </c>
      <c r="AQ741" s="1" t="s">
        <v>125</v>
      </c>
      <c r="AS741" s="4">
        <v>117.4</v>
      </c>
      <c r="AT741" s="1">
        <v>740260000</v>
      </c>
      <c r="AU741" s="1" t="s">
        <v>125</v>
      </c>
      <c r="AW741" s="4">
        <v>127.4</v>
      </c>
      <c r="AX741" s="1">
        <v>740260000000</v>
      </c>
      <c r="AY741" s="1" t="s">
        <v>125</v>
      </c>
      <c r="BA741" s="4">
        <v>137.4</v>
      </c>
      <c r="BB741" s="1">
        <v>740260000000000</v>
      </c>
      <c r="BC741" s="1" t="s">
        <v>125</v>
      </c>
      <c r="BE741" s="4">
        <v>147.4</v>
      </c>
      <c r="BF741" s="1">
        <v>7.4026E+17</v>
      </c>
      <c r="BG741" s="1" t="s">
        <v>125</v>
      </c>
    </row>
    <row r="742" spans="1:59" x14ac:dyDescent="0.55000000000000004">
      <c r="A742" s="20">
        <v>7.41</v>
      </c>
      <c r="B742" s="1">
        <v>741</v>
      </c>
      <c r="C742" s="1" t="s">
        <v>131</v>
      </c>
      <c r="E742" s="4">
        <v>17.41</v>
      </c>
      <c r="F742" s="21">
        <v>44.718999999999603</v>
      </c>
      <c r="G742" s="1" t="s">
        <v>129</v>
      </c>
      <c r="I742" s="20">
        <v>27.41</v>
      </c>
      <c r="J742" s="1">
        <v>44.718999999999603</v>
      </c>
      <c r="K742" s="1" t="s">
        <v>134</v>
      </c>
      <c r="M742" s="20">
        <v>37.409999999999997</v>
      </c>
      <c r="N742" s="1">
        <v>18.0429999999999</v>
      </c>
      <c r="O742" s="1" t="s">
        <v>135</v>
      </c>
      <c r="Q742" s="20">
        <v>47.41</v>
      </c>
      <c r="R742" s="1">
        <v>5.4459999999999997</v>
      </c>
      <c r="S742" s="1" t="s">
        <v>137</v>
      </c>
      <c r="U742" s="20">
        <v>57.41</v>
      </c>
      <c r="V742" s="1">
        <v>24.0429999999998</v>
      </c>
      <c r="W742" s="1" t="s">
        <v>137</v>
      </c>
      <c r="Y742" s="20">
        <v>67.41</v>
      </c>
      <c r="Z742" s="1">
        <v>278.23500000000098</v>
      </c>
      <c r="AA742" s="1" t="s">
        <v>137</v>
      </c>
      <c r="AC742" s="20">
        <v>77.41</v>
      </c>
      <c r="AD742" s="1">
        <v>7.6689999999999197</v>
      </c>
      <c r="AE742" s="1" t="s">
        <v>125</v>
      </c>
      <c r="AG742" s="20">
        <v>87.41</v>
      </c>
      <c r="AH742" s="1">
        <v>76.689999999999898</v>
      </c>
      <c r="AI742" s="1" t="s">
        <v>125</v>
      </c>
      <c r="AK742" s="20">
        <v>97.41</v>
      </c>
      <c r="AL742" s="1">
        <v>766.90000000000396</v>
      </c>
      <c r="AM742" s="1" t="s">
        <v>125</v>
      </c>
      <c r="AO742" s="4">
        <v>107.41</v>
      </c>
      <c r="AP742" s="1">
        <v>741259</v>
      </c>
      <c r="AQ742" s="1" t="s">
        <v>125</v>
      </c>
      <c r="AS742" s="4">
        <v>117.41</v>
      </c>
      <c r="AT742" s="1">
        <v>741259000</v>
      </c>
      <c r="AU742" s="1" t="s">
        <v>125</v>
      </c>
      <c r="AW742" s="4">
        <v>127.41</v>
      </c>
      <c r="AX742" s="1">
        <v>741259000000</v>
      </c>
      <c r="AY742" s="1" t="s">
        <v>125</v>
      </c>
      <c r="BA742" s="4">
        <v>137.41</v>
      </c>
      <c r="BB742" s="1">
        <v>741259000000000</v>
      </c>
      <c r="BC742" s="1" t="s">
        <v>125</v>
      </c>
      <c r="BE742" s="4">
        <v>147.41</v>
      </c>
      <c r="BF742" s="1">
        <v>7.41259E+17</v>
      </c>
      <c r="BG742" s="1" t="s">
        <v>125</v>
      </c>
    </row>
    <row r="743" spans="1:59" x14ac:dyDescent="0.55000000000000004">
      <c r="A743" s="20">
        <v>7.42</v>
      </c>
      <c r="B743" s="1">
        <v>742</v>
      </c>
      <c r="C743" s="1" t="s">
        <v>131</v>
      </c>
      <c r="E743" s="4">
        <v>17.420000000000002</v>
      </c>
      <c r="F743" s="21">
        <v>44.777999999999601</v>
      </c>
      <c r="G743" s="1" t="s">
        <v>129</v>
      </c>
      <c r="I743" s="20">
        <v>27.42</v>
      </c>
      <c r="J743" s="1">
        <v>44.777999999999601</v>
      </c>
      <c r="K743" s="1" t="s">
        <v>134</v>
      </c>
      <c r="M743" s="20">
        <v>37.42</v>
      </c>
      <c r="N743" s="1">
        <v>18.065999999999899</v>
      </c>
      <c r="O743" s="1" t="s">
        <v>135</v>
      </c>
      <c r="Q743" s="20">
        <v>47.42</v>
      </c>
      <c r="R743" s="1">
        <v>5.452</v>
      </c>
      <c r="S743" s="1" t="s">
        <v>137</v>
      </c>
      <c r="U743" s="20">
        <v>57.42</v>
      </c>
      <c r="V743" s="1">
        <v>24.0659999999998</v>
      </c>
      <c r="W743" s="1" t="s">
        <v>137</v>
      </c>
      <c r="Y743" s="20">
        <v>67.42</v>
      </c>
      <c r="Z743" s="1">
        <v>278.57000000000102</v>
      </c>
      <c r="AA743" s="1" t="s">
        <v>137</v>
      </c>
      <c r="AC743" s="20">
        <v>77.42</v>
      </c>
      <c r="AD743" s="1">
        <v>7.67799999999992</v>
      </c>
      <c r="AE743" s="1" t="s">
        <v>125</v>
      </c>
      <c r="AG743" s="20">
        <v>87.42</v>
      </c>
      <c r="AH743" s="1">
        <v>76.779999999999902</v>
      </c>
      <c r="AI743" s="1" t="s">
        <v>125</v>
      </c>
      <c r="AK743" s="20">
        <v>97.42</v>
      </c>
      <c r="AL743" s="1">
        <v>767.80000000000405</v>
      </c>
      <c r="AM743" s="1" t="s">
        <v>125</v>
      </c>
      <c r="AO743" s="4">
        <v>107.42</v>
      </c>
      <c r="AP743" s="1">
        <v>742258</v>
      </c>
      <c r="AQ743" s="1" t="s">
        <v>125</v>
      </c>
      <c r="AS743" s="4">
        <v>117.42</v>
      </c>
      <c r="AT743" s="1">
        <v>742258000</v>
      </c>
      <c r="AU743" s="1" t="s">
        <v>125</v>
      </c>
      <c r="AW743" s="4">
        <v>127.42</v>
      </c>
      <c r="AX743" s="1">
        <v>742258000000</v>
      </c>
      <c r="AY743" s="1" t="s">
        <v>125</v>
      </c>
      <c r="BA743" s="4">
        <v>137.41999999999999</v>
      </c>
      <c r="BB743" s="1">
        <v>742258000000000</v>
      </c>
      <c r="BC743" s="1" t="s">
        <v>125</v>
      </c>
      <c r="BE743" s="4">
        <v>147.41999999999999</v>
      </c>
      <c r="BF743" s="1">
        <v>7.42258E+17</v>
      </c>
      <c r="BG743" s="1" t="s">
        <v>125</v>
      </c>
    </row>
    <row r="744" spans="1:59" x14ac:dyDescent="0.55000000000000004">
      <c r="A744" s="20">
        <v>7.43</v>
      </c>
      <c r="B744" s="1">
        <v>743</v>
      </c>
      <c r="C744" s="1" t="s">
        <v>131</v>
      </c>
      <c r="E744" s="4">
        <v>17.43</v>
      </c>
      <c r="F744" s="21">
        <v>44.836999999999598</v>
      </c>
      <c r="G744" s="1" t="s">
        <v>129</v>
      </c>
      <c r="I744" s="20">
        <v>27.43</v>
      </c>
      <c r="J744" s="1">
        <v>44.836999999999598</v>
      </c>
      <c r="K744" s="1" t="s">
        <v>134</v>
      </c>
      <c r="M744" s="20">
        <v>37.43</v>
      </c>
      <c r="N744" s="1">
        <v>18.088999999999899</v>
      </c>
      <c r="O744" s="1" t="s">
        <v>135</v>
      </c>
      <c r="Q744" s="20">
        <v>47.43</v>
      </c>
      <c r="R744" s="1">
        <v>5.4580000000000002</v>
      </c>
      <c r="S744" s="1" t="s">
        <v>137</v>
      </c>
      <c r="U744" s="20">
        <v>57.43</v>
      </c>
      <c r="V744" s="1">
        <v>24.0889999999998</v>
      </c>
      <c r="W744" s="1" t="s">
        <v>137</v>
      </c>
      <c r="Y744" s="20">
        <v>67.430000000000007</v>
      </c>
      <c r="Z744" s="1">
        <v>278.905000000001</v>
      </c>
      <c r="AA744" s="1" t="s">
        <v>137</v>
      </c>
      <c r="AC744" s="20">
        <v>77.430000000000007</v>
      </c>
      <c r="AD744" s="1">
        <v>7.6869999999999203</v>
      </c>
      <c r="AE744" s="1" t="s">
        <v>125</v>
      </c>
      <c r="AG744" s="20">
        <v>87.43</v>
      </c>
      <c r="AH744" s="1">
        <v>76.869999999999905</v>
      </c>
      <c r="AI744" s="1" t="s">
        <v>125</v>
      </c>
      <c r="AK744" s="20">
        <v>97.43</v>
      </c>
      <c r="AL744" s="1">
        <v>768.70000000000402</v>
      </c>
      <c r="AM744" s="1" t="s">
        <v>125</v>
      </c>
      <c r="AO744" s="4">
        <v>107.43</v>
      </c>
      <c r="AP744" s="1">
        <v>743257</v>
      </c>
      <c r="AQ744" s="1" t="s">
        <v>125</v>
      </c>
      <c r="AS744" s="4">
        <v>117.43</v>
      </c>
      <c r="AT744" s="1">
        <v>743257000</v>
      </c>
      <c r="AU744" s="1" t="s">
        <v>125</v>
      </c>
      <c r="AW744" s="4">
        <v>127.43</v>
      </c>
      <c r="AX744" s="1">
        <v>743257000000</v>
      </c>
      <c r="AY744" s="1" t="s">
        <v>125</v>
      </c>
      <c r="BA744" s="4">
        <v>137.43</v>
      </c>
      <c r="BB744" s="1">
        <v>743257000000000</v>
      </c>
      <c r="BC744" s="1" t="s">
        <v>125</v>
      </c>
      <c r="BE744" s="4">
        <v>147.43</v>
      </c>
      <c r="BF744" s="1">
        <v>7.43257E+17</v>
      </c>
      <c r="BG744" s="1" t="s">
        <v>125</v>
      </c>
    </row>
    <row r="745" spans="1:59" x14ac:dyDescent="0.55000000000000004">
      <c r="A745" s="20">
        <v>7.44</v>
      </c>
      <c r="B745" s="1">
        <v>744</v>
      </c>
      <c r="C745" s="1" t="s">
        <v>131</v>
      </c>
      <c r="E745" s="4">
        <v>17.440000000000001</v>
      </c>
      <c r="F745" s="21">
        <v>44.895999999999603</v>
      </c>
      <c r="G745" s="1" t="s">
        <v>129</v>
      </c>
      <c r="I745" s="20">
        <v>27.44</v>
      </c>
      <c r="J745" s="1">
        <v>44.895999999999603</v>
      </c>
      <c r="K745" s="1" t="s">
        <v>134</v>
      </c>
      <c r="M745" s="20">
        <v>37.44</v>
      </c>
      <c r="N745" s="1">
        <v>18.111999999999899</v>
      </c>
      <c r="O745" s="1" t="s">
        <v>135</v>
      </c>
      <c r="Q745" s="20">
        <v>47.44</v>
      </c>
      <c r="R745" s="1">
        <v>5.4640000000000004</v>
      </c>
      <c r="S745" s="1" t="s">
        <v>137</v>
      </c>
      <c r="U745" s="20">
        <v>57.44</v>
      </c>
      <c r="V745" s="1">
        <v>24.111999999999799</v>
      </c>
      <c r="W745" s="1" t="s">
        <v>137</v>
      </c>
      <c r="Y745" s="20">
        <v>67.44</v>
      </c>
      <c r="Z745" s="1">
        <v>279.24000000000098</v>
      </c>
      <c r="AA745" s="1" t="s">
        <v>137</v>
      </c>
      <c r="AC745" s="20">
        <v>77.44</v>
      </c>
      <c r="AD745" s="1">
        <v>7.6959999999999198</v>
      </c>
      <c r="AE745" s="1" t="s">
        <v>125</v>
      </c>
      <c r="AG745" s="20">
        <v>87.44</v>
      </c>
      <c r="AH745" s="1">
        <v>76.959999999999894</v>
      </c>
      <c r="AI745" s="1" t="s">
        <v>125</v>
      </c>
      <c r="AK745" s="20">
        <v>97.44</v>
      </c>
      <c r="AL745" s="1">
        <v>769.600000000004</v>
      </c>
      <c r="AM745" s="1" t="s">
        <v>125</v>
      </c>
      <c r="AO745" s="4">
        <v>107.44</v>
      </c>
      <c r="AP745" s="1">
        <v>744256</v>
      </c>
      <c r="AQ745" s="1" t="s">
        <v>125</v>
      </c>
      <c r="AS745" s="4">
        <v>117.44</v>
      </c>
      <c r="AT745" s="1">
        <v>744256000</v>
      </c>
      <c r="AU745" s="1" t="s">
        <v>125</v>
      </c>
      <c r="AW745" s="4">
        <v>127.44</v>
      </c>
      <c r="AX745" s="1">
        <v>744256000000</v>
      </c>
      <c r="AY745" s="1" t="s">
        <v>125</v>
      </c>
      <c r="BA745" s="4">
        <v>137.44</v>
      </c>
      <c r="BB745" s="1">
        <v>744256000000000</v>
      </c>
      <c r="BC745" s="1" t="s">
        <v>125</v>
      </c>
      <c r="BE745" s="4">
        <v>147.44</v>
      </c>
      <c r="BF745" s="1">
        <v>7.44256E+17</v>
      </c>
      <c r="BG745" s="1" t="s">
        <v>125</v>
      </c>
    </row>
    <row r="746" spans="1:59" x14ac:dyDescent="0.55000000000000004">
      <c r="A746" s="20">
        <v>7.45</v>
      </c>
      <c r="B746" s="1">
        <v>745</v>
      </c>
      <c r="C746" s="1" t="s">
        <v>131</v>
      </c>
      <c r="E746" s="4">
        <v>17.45</v>
      </c>
      <c r="F746" s="21">
        <v>44.9549999999996</v>
      </c>
      <c r="G746" s="1" t="s">
        <v>129</v>
      </c>
      <c r="I746" s="20">
        <v>27.45</v>
      </c>
      <c r="J746" s="1">
        <v>44.9549999999996</v>
      </c>
      <c r="K746" s="1" t="s">
        <v>134</v>
      </c>
      <c r="M746" s="20">
        <v>37.450000000000003</v>
      </c>
      <c r="N746" s="1">
        <v>18.134999999999899</v>
      </c>
      <c r="O746" s="1" t="s">
        <v>135</v>
      </c>
      <c r="Q746" s="20">
        <v>47.45</v>
      </c>
      <c r="R746" s="1">
        <v>5.47</v>
      </c>
      <c r="S746" s="1" t="s">
        <v>137</v>
      </c>
      <c r="U746" s="20">
        <v>57.45</v>
      </c>
      <c r="V746" s="1">
        <v>24.134999999999799</v>
      </c>
      <c r="W746" s="1" t="s">
        <v>137</v>
      </c>
      <c r="Y746" s="20">
        <v>67.45</v>
      </c>
      <c r="Z746" s="1">
        <v>279.57500000000101</v>
      </c>
      <c r="AA746" s="1" t="s">
        <v>137</v>
      </c>
      <c r="AC746" s="20">
        <v>77.45</v>
      </c>
      <c r="AD746" s="1">
        <v>7.7049999999999201</v>
      </c>
      <c r="AE746" s="1" t="s">
        <v>125</v>
      </c>
      <c r="AG746" s="20">
        <v>87.45</v>
      </c>
      <c r="AH746" s="1">
        <v>77.049999999999898</v>
      </c>
      <c r="AI746" s="1" t="s">
        <v>125</v>
      </c>
      <c r="AK746" s="20">
        <v>97.45</v>
      </c>
      <c r="AL746" s="1">
        <v>770.50000000000398</v>
      </c>
      <c r="AM746" s="1" t="s">
        <v>125</v>
      </c>
      <c r="AO746" s="4">
        <v>107.45</v>
      </c>
      <c r="AP746" s="1">
        <v>745255</v>
      </c>
      <c r="AQ746" s="1" t="s">
        <v>125</v>
      </c>
      <c r="AS746" s="4">
        <v>117.45</v>
      </c>
      <c r="AT746" s="1">
        <v>745255000</v>
      </c>
      <c r="AU746" s="1" t="s">
        <v>125</v>
      </c>
      <c r="AW746" s="4">
        <v>127.45</v>
      </c>
      <c r="AX746" s="1">
        <v>745255000000</v>
      </c>
      <c r="AY746" s="1" t="s">
        <v>125</v>
      </c>
      <c r="BA746" s="4">
        <v>137.44999999999999</v>
      </c>
      <c r="BB746" s="1">
        <v>745255000000000</v>
      </c>
      <c r="BC746" s="1" t="s">
        <v>125</v>
      </c>
      <c r="BE746" s="4">
        <v>147.44999999999999</v>
      </c>
      <c r="BF746" s="1">
        <v>7.45255E+17</v>
      </c>
      <c r="BG746" s="1" t="s">
        <v>125</v>
      </c>
    </row>
    <row r="747" spans="1:59" x14ac:dyDescent="0.55000000000000004">
      <c r="A747" s="20">
        <v>7.46</v>
      </c>
      <c r="B747" s="1">
        <v>746</v>
      </c>
      <c r="C747" s="1" t="s">
        <v>131</v>
      </c>
      <c r="E747" s="4">
        <v>17.46</v>
      </c>
      <c r="F747" s="21">
        <v>45.013999999999598</v>
      </c>
      <c r="G747" s="1" t="s">
        <v>129</v>
      </c>
      <c r="I747" s="20">
        <v>27.46</v>
      </c>
      <c r="J747" s="1">
        <v>45.013999999999598</v>
      </c>
      <c r="K747" s="1" t="s">
        <v>134</v>
      </c>
      <c r="M747" s="20">
        <v>37.46</v>
      </c>
      <c r="N747" s="1">
        <v>18.157999999999902</v>
      </c>
      <c r="O747" s="1" t="s">
        <v>135</v>
      </c>
      <c r="Q747" s="20">
        <v>47.46</v>
      </c>
      <c r="R747" s="1">
        <v>5.476</v>
      </c>
      <c r="S747" s="1" t="s">
        <v>137</v>
      </c>
      <c r="U747" s="20">
        <v>57.46</v>
      </c>
      <c r="V747" s="1">
        <v>24.157999999999799</v>
      </c>
      <c r="W747" s="1" t="s">
        <v>137</v>
      </c>
      <c r="Y747" s="20">
        <v>67.459999999999994</v>
      </c>
      <c r="Z747" s="1">
        <v>279.91000000000099</v>
      </c>
      <c r="AA747" s="1" t="s">
        <v>137</v>
      </c>
      <c r="AC747" s="20">
        <v>77.459999999999994</v>
      </c>
      <c r="AD747" s="1">
        <v>7.7139999999999196</v>
      </c>
      <c r="AE747" s="1" t="s">
        <v>125</v>
      </c>
      <c r="AG747" s="20">
        <v>87.46</v>
      </c>
      <c r="AH747" s="1">
        <v>77.139999999999901</v>
      </c>
      <c r="AI747" s="1" t="s">
        <v>125</v>
      </c>
      <c r="AK747" s="20">
        <v>97.46</v>
      </c>
      <c r="AL747" s="1">
        <v>771.40000000000396</v>
      </c>
      <c r="AM747" s="1" t="s">
        <v>125</v>
      </c>
      <c r="AO747" s="4">
        <v>107.46</v>
      </c>
      <c r="AP747" s="1">
        <v>746254</v>
      </c>
      <c r="AQ747" s="1" t="s">
        <v>125</v>
      </c>
      <c r="AS747" s="4">
        <v>117.46</v>
      </c>
      <c r="AT747" s="1">
        <v>746254000</v>
      </c>
      <c r="AU747" s="1" t="s">
        <v>125</v>
      </c>
      <c r="AW747" s="4">
        <v>127.46</v>
      </c>
      <c r="AX747" s="1">
        <v>746254000000</v>
      </c>
      <c r="AY747" s="1" t="s">
        <v>125</v>
      </c>
      <c r="BA747" s="4">
        <v>137.46</v>
      </c>
      <c r="BB747" s="1">
        <v>746254000000000</v>
      </c>
      <c r="BC747" s="1" t="s">
        <v>125</v>
      </c>
      <c r="BE747" s="4">
        <v>147.46</v>
      </c>
      <c r="BF747" s="1">
        <v>7.46254E+17</v>
      </c>
      <c r="BG747" s="1" t="s">
        <v>125</v>
      </c>
    </row>
    <row r="748" spans="1:59" x14ac:dyDescent="0.55000000000000004">
      <c r="A748" s="20">
        <v>7.47</v>
      </c>
      <c r="B748" s="1">
        <v>747</v>
      </c>
      <c r="C748" s="1" t="s">
        <v>131</v>
      </c>
      <c r="E748" s="4">
        <v>17.47</v>
      </c>
      <c r="F748" s="21">
        <v>45.072999999999602</v>
      </c>
      <c r="G748" s="1" t="s">
        <v>129</v>
      </c>
      <c r="I748" s="20">
        <v>27.47</v>
      </c>
      <c r="J748" s="1">
        <v>45.072999999999602</v>
      </c>
      <c r="K748" s="1" t="s">
        <v>134</v>
      </c>
      <c r="M748" s="20">
        <v>37.47</v>
      </c>
      <c r="N748" s="1">
        <v>18.180999999999901</v>
      </c>
      <c r="O748" s="1" t="s">
        <v>135</v>
      </c>
      <c r="Q748" s="20">
        <v>47.47</v>
      </c>
      <c r="R748" s="1">
        <v>5.4820000000000002</v>
      </c>
      <c r="S748" s="1" t="s">
        <v>137</v>
      </c>
      <c r="U748" s="20">
        <v>57.47</v>
      </c>
      <c r="V748" s="1">
        <v>24.180999999999798</v>
      </c>
      <c r="W748" s="1" t="s">
        <v>137</v>
      </c>
      <c r="Y748" s="20">
        <v>67.47</v>
      </c>
      <c r="Z748" s="1">
        <v>280.24500000000103</v>
      </c>
      <c r="AA748" s="1" t="s">
        <v>137</v>
      </c>
      <c r="AC748" s="20">
        <v>77.47</v>
      </c>
      <c r="AD748" s="1">
        <v>7.7229999999999199</v>
      </c>
      <c r="AE748" s="1" t="s">
        <v>125</v>
      </c>
      <c r="AG748" s="20">
        <v>87.47</v>
      </c>
      <c r="AH748" s="1">
        <v>77.229999999999905</v>
      </c>
      <c r="AI748" s="1" t="s">
        <v>125</v>
      </c>
      <c r="AK748" s="20">
        <v>97.47</v>
      </c>
      <c r="AL748" s="1">
        <v>772.30000000000405</v>
      </c>
      <c r="AM748" s="1" t="s">
        <v>125</v>
      </c>
      <c r="AO748" s="4">
        <v>107.47</v>
      </c>
      <c r="AP748" s="1">
        <v>747253</v>
      </c>
      <c r="AQ748" s="1" t="s">
        <v>125</v>
      </c>
      <c r="AS748" s="4">
        <v>117.47</v>
      </c>
      <c r="AT748" s="1">
        <v>747253000</v>
      </c>
      <c r="AU748" s="1" t="s">
        <v>125</v>
      </c>
      <c r="AW748" s="4">
        <v>127.47</v>
      </c>
      <c r="AX748" s="1">
        <v>747253000000</v>
      </c>
      <c r="AY748" s="1" t="s">
        <v>125</v>
      </c>
      <c r="BA748" s="4">
        <v>137.47</v>
      </c>
      <c r="BB748" s="1">
        <v>747253000000000</v>
      </c>
      <c r="BC748" s="1" t="s">
        <v>125</v>
      </c>
      <c r="BE748" s="4">
        <v>147.47</v>
      </c>
      <c r="BF748" s="1">
        <v>7.47253E+17</v>
      </c>
      <c r="BG748" s="1" t="s">
        <v>125</v>
      </c>
    </row>
    <row r="749" spans="1:59" x14ac:dyDescent="0.55000000000000004">
      <c r="A749" s="20">
        <v>7.48</v>
      </c>
      <c r="B749" s="1">
        <v>748</v>
      </c>
      <c r="C749" s="1" t="s">
        <v>131</v>
      </c>
      <c r="E749" s="4">
        <v>17.48</v>
      </c>
      <c r="F749" s="21">
        <v>45.1319999999996</v>
      </c>
      <c r="G749" s="1" t="s">
        <v>129</v>
      </c>
      <c r="I749" s="20">
        <v>27.48</v>
      </c>
      <c r="J749" s="1">
        <v>45.1319999999996</v>
      </c>
      <c r="K749" s="1" t="s">
        <v>134</v>
      </c>
      <c r="M749" s="20">
        <v>37.479999999999997</v>
      </c>
      <c r="N749" s="1">
        <v>18.203999999999901</v>
      </c>
      <c r="O749" s="1" t="s">
        <v>135</v>
      </c>
      <c r="Q749" s="20">
        <v>47.48</v>
      </c>
      <c r="R749" s="1">
        <v>5.4880000000000004</v>
      </c>
      <c r="S749" s="1" t="s">
        <v>137</v>
      </c>
      <c r="U749" s="20">
        <v>57.48</v>
      </c>
      <c r="V749" s="1">
        <v>24.203999999999802</v>
      </c>
      <c r="W749" s="1" t="s">
        <v>137</v>
      </c>
      <c r="Y749" s="20">
        <v>67.48</v>
      </c>
      <c r="Z749" s="1">
        <v>280.58000000000101</v>
      </c>
      <c r="AA749" s="1" t="s">
        <v>137</v>
      </c>
      <c r="AC749" s="20">
        <v>77.48</v>
      </c>
      <c r="AD749" s="1">
        <v>7.7319999999999203</v>
      </c>
      <c r="AE749" s="1" t="s">
        <v>125</v>
      </c>
      <c r="AG749" s="20">
        <v>87.48</v>
      </c>
      <c r="AH749" s="1">
        <v>77.319999999999894</v>
      </c>
      <c r="AI749" s="1" t="s">
        <v>125</v>
      </c>
      <c r="AK749" s="20">
        <v>97.48</v>
      </c>
      <c r="AL749" s="1">
        <v>773.20000000000402</v>
      </c>
      <c r="AM749" s="1" t="s">
        <v>125</v>
      </c>
      <c r="AO749" s="4">
        <v>107.48</v>
      </c>
      <c r="AP749" s="1">
        <v>748252</v>
      </c>
      <c r="AQ749" s="1" t="s">
        <v>125</v>
      </c>
      <c r="AS749" s="4">
        <v>117.48</v>
      </c>
      <c r="AT749" s="1">
        <v>748252000</v>
      </c>
      <c r="AU749" s="1" t="s">
        <v>125</v>
      </c>
      <c r="AW749" s="4">
        <v>127.48</v>
      </c>
      <c r="AX749" s="1">
        <v>748252000000</v>
      </c>
      <c r="AY749" s="1" t="s">
        <v>125</v>
      </c>
      <c r="BA749" s="4">
        <v>137.47999999999999</v>
      </c>
      <c r="BB749" s="1">
        <v>748252000000000</v>
      </c>
      <c r="BC749" s="1" t="s">
        <v>125</v>
      </c>
      <c r="BE749" s="4">
        <v>147.47999999999999</v>
      </c>
      <c r="BF749" s="1">
        <v>7.48252E+17</v>
      </c>
      <c r="BG749" s="1" t="s">
        <v>125</v>
      </c>
    </row>
    <row r="750" spans="1:59" x14ac:dyDescent="0.55000000000000004">
      <c r="A750" s="20">
        <v>7.49</v>
      </c>
      <c r="B750" s="1">
        <v>749</v>
      </c>
      <c r="C750" s="1" t="s">
        <v>131</v>
      </c>
      <c r="E750" s="4">
        <v>17.489999999999998</v>
      </c>
      <c r="F750" s="21">
        <v>45.190999999999597</v>
      </c>
      <c r="G750" s="1" t="s">
        <v>129</v>
      </c>
      <c r="I750" s="20">
        <v>27.49</v>
      </c>
      <c r="J750" s="1">
        <v>45.190999999999597</v>
      </c>
      <c r="K750" s="1" t="s">
        <v>134</v>
      </c>
      <c r="M750" s="20">
        <v>37.49</v>
      </c>
      <c r="N750" s="1">
        <v>18.226999999999901</v>
      </c>
      <c r="O750" s="1" t="s">
        <v>135</v>
      </c>
      <c r="Q750" s="20">
        <v>47.49</v>
      </c>
      <c r="R750" s="1">
        <v>5.4939999999999998</v>
      </c>
      <c r="S750" s="1" t="s">
        <v>137</v>
      </c>
      <c r="U750" s="20">
        <v>57.49</v>
      </c>
      <c r="V750" s="1">
        <v>24.226999999999801</v>
      </c>
      <c r="W750" s="1" t="s">
        <v>137</v>
      </c>
      <c r="Y750" s="20">
        <v>67.489999999999995</v>
      </c>
      <c r="Z750" s="1">
        <v>280.91500000000099</v>
      </c>
      <c r="AA750" s="1" t="s">
        <v>137</v>
      </c>
      <c r="AC750" s="20">
        <v>77.489999999999995</v>
      </c>
      <c r="AD750" s="1">
        <v>7.7409999999999197</v>
      </c>
      <c r="AE750" s="1" t="s">
        <v>125</v>
      </c>
      <c r="AG750" s="20">
        <v>87.49</v>
      </c>
      <c r="AH750" s="1">
        <v>77.409999999999897</v>
      </c>
      <c r="AI750" s="1" t="s">
        <v>125</v>
      </c>
      <c r="AK750" s="20">
        <v>97.49</v>
      </c>
      <c r="AL750" s="1">
        <v>774.100000000004</v>
      </c>
      <c r="AM750" s="1" t="s">
        <v>125</v>
      </c>
      <c r="AO750" s="4">
        <v>107.49</v>
      </c>
      <c r="AP750" s="1">
        <v>749251</v>
      </c>
      <c r="AQ750" s="1" t="s">
        <v>125</v>
      </c>
      <c r="AS750" s="4">
        <v>117.49</v>
      </c>
      <c r="AT750" s="1">
        <v>749251000</v>
      </c>
      <c r="AU750" s="1" t="s">
        <v>125</v>
      </c>
      <c r="AW750" s="4">
        <v>127.49</v>
      </c>
      <c r="AX750" s="1">
        <v>749251000000</v>
      </c>
      <c r="AY750" s="1" t="s">
        <v>125</v>
      </c>
      <c r="BA750" s="4">
        <v>137.49</v>
      </c>
      <c r="BB750" s="1">
        <v>749251000000000</v>
      </c>
      <c r="BC750" s="1" t="s">
        <v>125</v>
      </c>
      <c r="BE750" s="4">
        <v>147.49</v>
      </c>
      <c r="BF750" s="1">
        <v>7.49251E+17</v>
      </c>
      <c r="BG750" s="1" t="s">
        <v>125</v>
      </c>
    </row>
    <row r="751" spans="1:59" x14ac:dyDescent="0.55000000000000004">
      <c r="A751" s="20">
        <v>7.5</v>
      </c>
      <c r="B751" s="1">
        <v>750</v>
      </c>
      <c r="C751" s="1" t="s">
        <v>131</v>
      </c>
      <c r="E751" s="4">
        <v>17.5</v>
      </c>
      <c r="F751" s="21">
        <v>45.249999999999602</v>
      </c>
      <c r="G751" s="1" t="s">
        <v>129</v>
      </c>
      <c r="I751" s="20">
        <v>27.5</v>
      </c>
      <c r="J751" s="1">
        <v>45.249999999999602</v>
      </c>
      <c r="K751" s="1" t="s">
        <v>134</v>
      </c>
      <c r="M751" s="20">
        <v>37.5</v>
      </c>
      <c r="N751" s="1">
        <v>18.249999999999901</v>
      </c>
      <c r="O751" s="1" t="s">
        <v>135</v>
      </c>
      <c r="Q751" s="20">
        <v>47.5</v>
      </c>
      <c r="R751" s="1">
        <v>5.5</v>
      </c>
      <c r="S751" s="1" t="s">
        <v>137</v>
      </c>
      <c r="U751" s="20">
        <v>57.5</v>
      </c>
      <c r="V751" s="1">
        <v>24.249999999999801</v>
      </c>
      <c r="W751" s="1" t="s">
        <v>137</v>
      </c>
      <c r="Y751" s="20">
        <v>67.5</v>
      </c>
      <c r="Z751" s="1">
        <v>281.25000000000102</v>
      </c>
      <c r="AA751" s="1" t="s">
        <v>137</v>
      </c>
      <c r="AC751" s="20">
        <v>77.5</v>
      </c>
      <c r="AD751" s="1">
        <v>7.7499999999999201</v>
      </c>
      <c r="AE751" s="1" t="s">
        <v>125</v>
      </c>
      <c r="AG751" s="20">
        <v>87.5</v>
      </c>
      <c r="AH751" s="1">
        <v>77.499999999999901</v>
      </c>
      <c r="AI751" s="1" t="s">
        <v>125</v>
      </c>
      <c r="AK751" s="20">
        <v>97.5</v>
      </c>
      <c r="AL751" s="1">
        <v>775.00000000000398</v>
      </c>
      <c r="AM751" s="1" t="s">
        <v>125</v>
      </c>
      <c r="AO751" s="4">
        <v>107.5</v>
      </c>
      <c r="AP751" s="1">
        <v>750250</v>
      </c>
      <c r="AQ751" s="1" t="s">
        <v>125</v>
      </c>
      <c r="AS751" s="4">
        <v>117.5</v>
      </c>
      <c r="AT751" s="1">
        <v>750250000</v>
      </c>
      <c r="AU751" s="1" t="s">
        <v>125</v>
      </c>
      <c r="AW751" s="4">
        <v>127.5</v>
      </c>
      <c r="AX751" s="1">
        <v>750250000000</v>
      </c>
      <c r="AY751" s="1" t="s">
        <v>125</v>
      </c>
      <c r="BA751" s="4">
        <v>137.5</v>
      </c>
      <c r="BB751" s="1">
        <v>750250000000000</v>
      </c>
      <c r="BC751" s="1" t="s">
        <v>125</v>
      </c>
      <c r="BE751" s="4">
        <v>147.5</v>
      </c>
      <c r="BF751" s="1">
        <v>7.5025E+17</v>
      </c>
      <c r="BG751" s="1" t="s">
        <v>125</v>
      </c>
    </row>
    <row r="752" spans="1:59" x14ac:dyDescent="0.55000000000000004">
      <c r="A752" s="20">
        <v>7.51</v>
      </c>
      <c r="B752" s="1">
        <v>751</v>
      </c>
      <c r="C752" s="1" t="s">
        <v>131</v>
      </c>
      <c r="E752" s="4">
        <v>17.510000000000002</v>
      </c>
      <c r="F752" s="21">
        <v>45.3089999999996</v>
      </c>
      <c r="G752" s="1" t="s">
        <v>129</v>
      </c>
      <c r="I752" s="20">
        <v>27.51</v>
      </c>
      <c r="J752" s="1">
        <v>45.3089999999996</v>
      </c>
      <c r="K752" s="1" t="s">
        <v>134</v>
      </c>
      <c r="M752" s="20">
        <v>37.51</v>
      </c>
      <c r="N752" s="1">
        <v>18.2729999999999</v>
      </c>
      <c r="O752" s="1" t="s">
        <v>135</v>
      </c>
      <c r="Q752" s="20">
        <v>47.51</v>
      </c>
      <c r="R752" s="1">
        <v>5.5060000000000002</v>
      </c>
      <c r="S752" s="1" t="s">
        <v>137</v>
      </c>
      <c r="U752" s="20">
        <v>57.51</v>
      </c>
      <c r="V752" s="1">
        <v>24.272999999999801</v>
      </c>
      <c r="W752" s="1" t="s">
        <v>137</v>
      </c>
      <c r="Y752" s="20">
        <v>67.510000000000005</v>
      </c>
      <c r="Z752" s="1">
        <v>281.585000000001</v>
      </c>
      <c r="AA752" s="1" t="s">
        <v>137</v>
      </c>
      <c r="AC752" s="20">
        <v>77.510000000000005</v>
      </c>
      <c r="AD752" s="1">
        <v>7.7589999999999204</v>
      </c>
      <c r="AE752" s="1" t="s">
        <v>125</v>
      </c>
      <c r="AG752" s="20">
        <v>87.51</v>
      </c>
      <c r="AH752" s="1">
        <v>77.589999999999904</v>
      </c>
      <c r="AI752" s="1" t="s">
        <v>125</v>
      </c>
      <c r="AK752" s="20">
        <v>97.51</v>
      </c>
      <c r="AL752" s="1">
        <v>775.90000000000396</v>
      </c>
      <c r="AM752" s="1" t="s">
        <v>125</v>
      </c>
      <c r="AO752" s="4">
        <v>107.51</v>
      </c>
      <c r="AP752" s="1">
        <v>751249</v>
      </c>
      <c r="AQ752" s="1" t="s">
        <v>125</v>
      </c>
      <c r="AS752" s="4">
        <v>117.51</v>
      </c>
      <c r="AT752" s="1">
        <v>751249000</v>
      </c>
      <c r="AU752" s="1" t="s">
        <v>125</v>
      </c>
      <c r="AW752" s="4">
        <v>127.51</v>
      </c>
      <c r="AX752" s="1">
        <v>751249000000</v>
      </c>
      <c r="AY752" s="1" t="s">
        <v>125</v>
      </c>
      <c r="BA752" s="4">
        <v>137.51</v>
      </c>
      <c r="BB752" s="1">
        <v>751249000000000</v>
      </c>
      <c r="BC752" s="1" t="s">
        <v>125</v>
      </c>
      <c r="BE752" s="4">
        <v>147.51</v>
      </c>
      <c r="BF752" s="1">
        <v>7.51249E+17</v>
      </c>
      <c r="BG752" s="1" t="s">
        <v>125</v>
      </c>
    </row>
    <row r="753" spans="1:59" x14ac:dyDescent="0.55000000000000004">
      <c r="A753" s="20">
        <v>7.52</v>
      </c>
      <c r="B753" s="1">
        <v>752</v>
      </c>
      <c r="C753" s="1" t="s">
        <v>131</v>
      </c>
      <c r="E753" s="4">
        <v>17.52</v>
      </c>
      <c r="F753" s="21">
        <v>45.367999999999597</v>
      </c>
      <c r="G753" s="1" t="s">
        <v>129</v>
      </c>
      <c r="I753" s="20">
        <v>27.52</v>
      </c>
      <c r="J753" s="1">
        <v>45.367999999999597</v>
      </c>
      <c r="K753" s="1" t="s">
        <v>134</v>
      </c>
      <c r="M753" s="20">
        <v>37.520000000000003</v>
      </c>
      <c r="N753" s="1">
        <v>18.2959999999999</v>
      </c>
      <c r="O753" s="1" t="s">
        <v>135</v>
      </c>
      <c r="Q753" s="20">
        <v>47.52</v>
      </c>
      <c r="R753" s="1">
        <v>5.5119999999999996</v>
      </c>
      <c r="S753" s="1" t="s">
        <v>137</v>
      </c>
      <c r="U753" s="20">
        <v>57.52</v>
      </c>
      <c r="V753" s="1">
        <v>24.2959999999998</v>
      </c>
      <c r="W753" s="1" t="s">
        <v>137</v>
      </c>
      <c r="Y753" s="20">
        <v>67.52</v>
      </c>
      <c r="Z753" s="1">
        <v>281.92000000000098</v>
      </c>
      <c r="AA753" s="1" t="s">
        <v>137</v>
      </c>
      <c r="AC753" s="20">
        <v>77.52</v>
      </c>
      <c r="AD753" s="1">
        <v>7.7679999999999199</v>
      </c>
      <c r="AE753" s="1" t="s">
        <v>125</v>
      </c>
      <c r="AG753" s="20">
        <v>87.52</v>
      </c>
      <c r="AH753" s="1">
        <v>77.679999999999893</v>
      </c>
      <c r="AI753" s="1" t="s">
        <v>125</v>
      </c>
      <c r="AK753" s="20">
        <v>97.52</v>
      </c>
      <c r="AL753" s="1">
        <v>776.80000000000405</v>
      </c>
      <c r="AM753" s="1" t="s">
        <v>125</v>
      </c>
      <c r="AO753" s="4">
        <v>107.52</v>
      </c>
      <c r="AP753" s="1">
        <v>752248</v>
      </c>
      <c r="AQ753" s="1" t="s">
        <v>125</v>
      </c>
      <c r="AS753" s="4">
        <v>117.52</v>
      </c>
      <c r="AT753" s="1">
        <v>752248000</v>
      </c>
      <c r="AU753" s="1" t="s">
        <v>125</v>
      </c>
      <c r="AW753" s="4">
        <v>127.52</v>
      </c>
      <c r="AX753" s="1">
        <v>752248000000</v>
      </c>
      <c r="AY753" s="1" t="s">
        <v>125</v>
      </c>
      <c r="BA753" s="4">
        <v>137.52000000000001</v>
      </c>
      <c r="BB753" s="1">
        <v>752248000000000</v>
      </c>
      <c r="BC753" s="1" t="s">
        <v>125</v>
      </c>
      <c r="BE753" s="4">
        <v>147.52000000000001</v>
      </c>
      <c r="BF753" s="1">
        <v>7.52248E+17</v>
      </c>
      <c r="BG753" s="1" t="s">
        <v>125</v>
      </c>
    </row>
    <row r="754" spans="1:59" x14ac:dyDescent="0.55000000000000004">
      <c r="A754" s="20">
        <v>7.53</v>
      </c>
      <c r="B754" s="1">
        <v>753</v>
      </c>
      <c r="C754" s="1" t="s">
        <v>131</v>
      </c>
      <c r="E754" s="4">
        <v>17.53</v>
      </c>
      <c r="F754" s="21">
        <v>45.426999999999602</v>
      </c>
      <c r="G754" s="1" t="s">
        <v>129</v>
      </c>
      <c r="I754" s="20">
        <v>27.53</v>
      </c>
      <c r="J754" s="1">
        <v>45.426999999999602</v>
      </c>
      <c r="K754" s="1" t="s">
        <v>134</v>
      </c>
      <c r="M754" s="20">
        <v>37.53</v>
      </c>
      <c r="N754" s="1">
        <v>18.3189999999999</v>
      </c>
      <c r="O754" s="1" t="s">
        <v>135</v>
      </c>
      <c r="Q754" s="20">
        <v>47.53</v>
      </c>
      <c r="R754" s="1">
        <v>5.5179999999999998</v>
      </c>
      <c r="S754" s="1" t="s">
        <v>137</v>
      </c>
      <c r="U754" s="20">
        <v>57.53</v>
      </c>
      <c r="V754" s="1">
        <v>24.3189999999998</v>
      </c>
      <c r="W754" s="1" t="s">
        <v>137</v>
      </c>
      <c r="Y754" s="20">
        <v>67.53</v>
      </c>
      <c r="Z754" s="1">
        <v>282.25500000000102</v>
      </c>
      <c r="AA754" s="1" t="s">
        <v>137</v>
      </c>
      <c r="AC754" s="20">
        <v>77.53</v>
      </c>
      <c r="AD754" s="1">
        <v>7.7769999999999202</v>
      </c>
      <c r="AE754" s="1" t="s">
        <v>125</v>
      </c>
      <c r="AG754" s="20">
        <v>87.53</v>
      </c>
      <c r="AH754" s="1">
        <v>77.769999999999897</v>
      </c>
      <c r="AI754" s="1" t="s">
        <v>125</v>
      </c>
      <c r="AK754" s="20">
        <v>97.53</v>
      </c>
      <c r="AL754" s="1">
        <v>777.70000000000402</v>
      </c>
      <c r="AM754" s="1" t="s">
        <v>125</v>
      </c>
      <c r="AO754" s="4">
        <v>107.53</v>
      </c>
      <c r="AP754" s="1">
        <v>753247</v>
      </c>
      <c r="AQ754" s="1" t="s">
        <v>125</v>
      </c>
      <c r="AS754" s="4">
        <v>117.53</v>
      </c>
      <c r="AT754" s="1">
        <v>753247000</v>
      </c>
      <c r="AU754" s="1" t="s">
        <v>125</v>
      </c>
      <c r="AW754" s="4">
        <v>127.53</v>
      </c>
      <c r="AX754" s="1">
        <v>753247000000</v>
      </c>
      <c r="AY754" s="1" t="s">
        <v>125</v>
      </c>
      <c r="BA754" s="4">
        <v>137.53</v>
      </c>
      <c r="BB754" s="1">
        <v>753247000000000</v>
      </c>
      <c r="BC754" s="1" t="s">
        <v>125</v>
      </c>
      <c r="BE754" s="4">
        <v>147.53</v>
      </c>
      <c r="BF754" s="1">
        <v>7.53247E+17</v>
      </c>
      <c r="BG754" s="1" t="s">
        <v>125</v>
      </c>
    </row>
    <row r="755" spans="1:59" x14ac:dyDescent="0.55000000000000004">
      <c r="A755" s="20">
        <v>7.54</v>
      </c>
      <c r="B755" s="1">
        <v>754</v>
      </c>
      <c r="C755" s="1" t="s">
        <v>131</v>
      </c>
      <c r="E755" s="4">
        <v>17.54</v>
      </c>
      <c r="F755" s="21">
        <v>45.485999999999599</v>
      </c>
      <c r="G755" s="1" t="s">
        <v>129</v>
      </c>
      <c r="I755" s="20">
        <v>27.54</v>
      </c>
      <c r="J755" s="1">
        <v>45.485999999999599</v>
      </c>
      <c r="K755" s="1" t="s">
        <v>134</v>
      </c>
      <c r="M755" s="20">
        <v>37.54</v>
      </c>
      <c r="N755" s="1">
        <v>18.341999999999899</v>
      </c>
      <c r="O755" s="1" t="s">
        <v>135</v>
      </c>
      <c r="Q755" s="20">
        <v>47.54</v>
      </c>
      <c r="R755" s="1">
        <v>5.524</v>
      </c>
      <c r="S755" s="1" t="s">
        <v>137</v>
      </c>
      <c r="U755" s="20">
        <v>57.54</v>
      </c>
      <c r="V755" s="1">
        <v>24.3419999999998</v>
      </c>
      <c r="W755" s="1" t="s">
        <v>137</v>
      </c>
      <c r="Y755" s="20">
        <v>67.540000000000006</v>
      </c>
      <c r="Z755" s="1">
        <v>282.590000000001</v>
      </c>
      <c r="AA755" s="1" t="s">
        <v>137</v>
      </c>
      <c r="AC755" s="20">
        <v>77.540000000000006</v>
      </c>
      <c r="AD755" s="1">
        <v>7.7859999999999197</v>
      </c>
      <c r="AE755" s="1" t="s">
        <v>125</v>
      </c>
      <c r="AG755" s="20">
        <v>87.54</v>
      </c>
      <c r="AH755" s="1">
        <v>77.8599999999999</v>
      </c>
      <c r="AI755" s="1" t="s">
        <v>125</v>
      </c>
      <c r="AK755" s="20">
        <v>97.54</v>
      </c>
      <c r="AL755" s="1">
        <v>778.600000000004</v>
      </c>
      <c r="AM755" s="1" t="s">
        <v>125</v>
      </c>
      <c r="AO755" s="4">
        <v>107.54</v>
      </c>
      <c r="AP755" s="1">
        <v>754246</v>
      </c>
      <c r="AQ755" s="1" t="s">
        <v>125</v>
      </c>
      <c r="AS755" s="4">
        <v>117.54</v>
      </c>
      <c r="AT755" s="1">
        <v>754246000</v>
      </c>
      <c r="AU755" s="1" t="s">
        <v>125</v>
      </c>
      <c r="AW755" s="4">
        <v>127.54</v>
      </c>
      <c r="AX755" s="1">
        <v>754246000000</v>
      </c>
      <c r="AY755" s="1" t="s">
        <v>125</v>
      </c>
      <c r="BA755" s="4">
        <v>137.54</v>
      </c>
      <c r="BB755" s="1">
        <v>754246000000000</v>
      </c>
      <c r="BC755" s="1" t="s">
        <v>125</v>
      </c>
      <c r="BE755" s="4">
        <v>147.54</v>
      </c>
      <c r="BF755" s="1">
        <v>7.54246E+17</v>
      </c>
      <c r="BG755" s="1" t="s">
        <v>125</v>
      </c>
    </row>
    <row r="756" spans="1:59" x14ac:dyDescent="0.55000000000000004">
      <c r="A756" s="20">
        <v>7.55</v>
      </c>
      <c r="B756" s="1">
        <v>755</v>
      </c>
      <c r="C756" s="1" t="s">
        <v>131</v>
      </c>
      <c r="E756" s="4">
        <v>17.55</v>
      </c>
      <c r="F756" s="21">
        <v>45.544999999999597</v>
      </c>
      <c r="G756" s="1" t="s">
        <v>129</v>
      </c>
      <c r="I756" s="20">
        <v>27.55</v>
      </c>
      <c r="J756" s="1">
        <v>45.544999999999597</v>
      </c>
      <c r="K756" s="1" t="s">
        <v>134</v>
      </c>
      <c r="M756" s="20">
        <v>37.549999999999997</v>
      </c>
      <c r="N756" s="1">
        <v>18.364999999999899</v>
      </c>
      <c r="O756" s="1" t="s">
        <v>135</v>
      </c>
      <c r="Q756" s="20">
        <v>47.55</v>
      </c>
      <c r="R756" s="1">
        <v>5.53</v>
      </c>
      <c r="S756" s="1" t="s">
        <v>137</v>
      </c>
      <c r="U756" s="20">
        <v>57.55</v>
      </c>
      <c r="V756" s="1">
        <v>24.364999999999799</v>
      </c>
      <c r="W756" s="1" t="s">
        <v>137</v>
      </c>
      <c r="Y756" s="20">
        <v>67.55</v>
      </c>
      <c r="Z756" s="1">
        <v>282.92500000000098</v>
      </c>
      <c r="AA756" s="1" t="s">
        <v>137</v>
      </c>
      <c r="AC756" s="20">
        <v>77.55</v>
      </c>
      <c r="AD756" s="1">
        <v>7.79499999999992</v>
      </c>
      <c r="AE756" s="1" t="s">
        <v>125</v>
      </c>
      <c r="AG756" s="20">
        <v>87.55</v>
      </c>
      <c r="AH756" s="1">
        <v>77.949999999999903</v>
      </c>
      <c r="AI756" s="1" t="s">
        <v>125</v>
      </c>
      <c r="AK756" s="20">
        <v>97.55</v>
      </c>
      <c r="AL756" s="1">
        <v>779.50000000000398</v>
      </c>
      <c r="AM756" s="1" t="s">
        <v>125</v>
      </c>
      <c r="AO756" s="4">
        <v>107.55</v>
      </c>
      <c r="AP756" s="1">
        <v>755245</v>
      </c>
      <c r="AQ756" s="1" t="s">
        <v>125</v>
      </c>
      <c r="AS756" s="4">
        <v>117.55</v>
      </c>
      <c r="AT756" s="1">
        <v>755245000</v>
      </c>
      <c r="AU756" s="1" t="s">
        <v>125</v>
      </c>
      <c r="AW756" s="4">
        <v>127.55</v>
      </c>
      <c r="AX756" s="1">
        <v>755245000000</v>
      </c>
      <c r="AY756" s="1" t="s">
        <v>125</v>
      </c>
      <c r="BA756" s="4">
        <v>137.55000000000001</v>
      </c>
      <c r="BB756" s="1">
        <v>755245000000000</v>
      </c>
      <c r="BC756" s="1" t="s">
        <v>125</v>
      </c>
      <c r="BE756" s="4">
        <v>147.55000000000001</v>
      </c>
      <c r="BF756" s="1">
        <v>7.55245E+17</v>
      </c>
      <c r="BG756" s="1" t="s">
        <v>125</v>
      </c>
    </row>
    <row r="757" spans="1:59" x14ac:dyDescent="0.55000000000000004">
      <c r="A757" s="20">
        <v>7.56</v>
      </c>
      <c r="B757" s="1">
        <v>756</v>
      </c>
      <c r="C757" s="1" t="s">
        <v>131</v>
      </c>
      <c r="E757" s="4">
        <v>17.559999999999999</v>
      </c>
      <c r="F757" s="21">
        <v>45.603999999999601</v>
      </c>
      <c r="G757" s="1" t="s">
        <v>129</v>
      </c>
      <c r="I757" s="20">
        <v>27.56</v>
      </c>
      <c r="J757" s="1">
        <v>45.603999999999601</v>
      </c>
      <c r="K757" s="1" t="s">
        <v>134</v>
      </c>
      <c r="M757" s="20">
        <v>37.56</v>
      </c>
      <c r="N757" s="1">
        <v>18.387999999999899</v>
      </c>
      <c r="O757" s="1" t="s">
        <v>135</v>
      </c>
      <c r="Q757" s="20">
        <v>47.56</v>
      </c>
      <c r="R757" s="1">
        <v>5.5359999999999996</v>
      </c>
      <c r="S757" s="1" t="s">
        <v>137</v>
      </c>
      <c r="U757" s="20">
        <v>57.56</v>
      </c>
      <c r="V757" s="1">
        <v>24.387999999999799</v>
      </c>
      <c r="W757" s="1" t="s">
        <v>137</v>
      </c>
      <c r="Y757" s="20">
        <v>67.56</v>
      </c>
      <c r="Z757" s="1">
        <v>283.26000000000101</v>
      </c>
      <c r="AA757" s="1" t="s">
        <v>137</v>
      </c>
      <c r="AC757" s="20">
        <v>77.56</v>
      </c>
      <c r="AD757" s="1">
        <v>7.8039999999999203</v>
      </c>
      <c r="AE757" s="1" t="s">
        <v>125</v>
      </c>
      <c r="AG757" s="20">
        <v>87.56</v>
      </c>
      <c r="AH757" s="1">
        <v>78.039999999999907</v>
      </c>
      <c r="AI757" s="1" t="s">
        <v>125</v>
      </c>
      <c r="AK757" s="20">
        <v>97.56</v>
      </c>
      <c r="AL757" s="1">
        <v>780.40000000000396</v>
      </c>
      <c r="AM757" s="1" t="s">
        <v>125</v>
      </c>
      <c r="AO757" s="4">
        <v>107.56</v>
      </c>
      <c r="AP757" s="1">
        <v>756244</v>
      </c>
      <c r="AQ757" s="1" t="s">
        <v>125</v>
      </c>
      <c r="AS757" s="4">
        <v>117.56</v>
      </c>
      <c r="AT757" s="1">
        <v>756244000</v>
      </c>
      <c r="AU757" s="1" t="s">
        <v>125</v>
      </c>
      <c r="AW757" s="4">
        <v>127.56</v>
      </c>
      <c r="AX757" s="1">
        <v>756244000000</v>
      </c>
      <c r="AY757" s="1" t="s">
        <v>125</v>
      </c>
      <c r="BA757" s="4">
        <v>137.56</v>
      </c>
      <c r="BB757" s="1">
        <v>756244000000000</v>
      </c>
      <c r="BC757" s="1" t="s">
        <v>125</v>
      </c>
      <c r="BE757" s="4">
        <v>147.56</v>
      </c>
      <c r="BF757" s="1">
        <v>7.56244E+17</v>
      </c>
      <c r="BG757" s="1" t="s">
        <v>125</v>
      </c>
    </row>
    <row r="758" spans="1:59" x14ac:dyDescent="0.55000000000000004">
      <c r="A758" s="20">
        <v>7.57</v>
      </c>
      <c r="B758" s="1">
        <v>757</v>
      </c>
      <c r="C758" s="1" t="s">
        <v>131</v>
      </c>
      <c r="E758" s="4">
        <v>17.57</v>
      </c>
      <c r="F758" s="21">
        <v>45.662999999999599</v>
      </c>
      <c r="G758" s="1" t="s">
        <v>129</v>
      </c>
      <c r="I758" s="20">
        <v>27.57</v>
      </c>
      <c r="J758" s="1">
        <v>45.662999999999599</v>
      </c>
      <c r="K758" s="1" t="s">
        <v>134</v>
      </c>
      <c r="M758" s="20">
        <v>37.57</v>
      </c>
      <c r="N758" s="1">
        <v>18.410999999999898</v>
      </c>
      <c r="O758" s="1" t="s">
        <v>135</v>
      </c>
      <c r="Q758" s="20">
        <v>47.57</v>
      </c>
      <c r="R758" s="1">
        <v>5.5419999999999998</v>
      </c>
      <c r="S758" s="1" t="s">
        <v>137</v>
      </c>
      <c r="U758" s="20">
        <v>57.57</v>
      </c>
      <c r="V758" s="1">
        <v>24.410999999999799</v>
      </c>
      <c r="W758" s="1" t="s">
        <v>137</v>
      </c>
      <c r="Y758" s="20">
        <v>67.569999999999993</v>
      </c>
      <c r="Z758" s="1">
        <v>283.59500000000099</v>
      </c>
      <c r="AA758" s="1" t="s">
        <v>137</v>
      </c>
      <c r="AC758" s="20">
        <v>77.569999999999993</v>
      </c>
      <c r="AD758" s="1">
        <v>7.8129999999999198</v>
      </c>
      <c r="AE758" s="1" t="s">
        <v>125</v>
      </c>
      <c r="AG758" s="20">
        <v>87.57</v>
      </c>
      <c r="AH758" s="1">
        <v>78.129999999999896</v>
      </c>
      <c r="AI758" s="1" t="s">
        <v>125</v>
      </c>
      <c r="AK758" s="20">
        <v>97.57</v>
      </c>
      <c r="AL758" s="1">
        <v>781.30000000000405</v>
      </c>
      <c r="AM758" s="1" t="s">
        <v>125</v>
      </c>
      <c r="AO758" s="4">
        <v>107.57</v>
      </c>
      <c r="AP758" s="1">
        <v>757243</v>
      </c>
      <c r="AQ758" s="1" t="s">
        <v>125</v>
      </c>
      <c r="AS758" s="4">
        <v>117.57</v>
      </c>
      <c r="AT758" s="1">
        <v>757243000</v>
      </c>
      <c r="AU758" s="1" t="s">
        <v>125</v>
      </c>
      <c r="AW758" s="4">
        <v>127.57</v>
      </c>
      <c r="AX758" s="1">
        <v>757243000000</v>
      </c>
      <c r="AY758" s="1" t="s">
        <v>125</v>
      </c>
      <c r="BA758" s="4">
        <v>137.57</v>
      </c>
      <c r="BB758" s="1">
        <v>757243000000000</v>
      </c>
      <c r="BC758" s="1" t="s">
        <v>125</v>
      </c>
      <c r="BE758" s="4">
        <v>147.57</v>
      </c>
      <c r="BF758" s="1">
        <v>7.57243E+17</v>
      </c>
      <c r="BG758" s="1" t="s">
        <v>125</v>
      </c>
    </row>
    <row r="759" spans="1:59" x14ac:dyDescent="0.55000000000000004">
      <c r="A759" s="20">
        <v>7.58</v>
      </c>
      <c r="B759" s="1">
        <v>758</v>
      </c>
      <c r="C759" s="1" t="s">
        <v>131</v>
      </c>
      <c r="E759" s="4">
        <v>17.579999999999998</v>
      </c>
      <c r="F759" s="21">
        <v>45.721999999999603</v>
      </c>
      <c r="G759" s="1" t="s">
        <v>129</v>
      </c>
      <c r="I759" s="20">
        <v>27.58</v>
      </c>
      <c r="J759" s="1">
        <v>45.721999999999603</v>
      </c>
      <c r="K759" s="1" t="s">
        <v>134</v>
      </c>
      <c r="M759" s="20">
        <v>37.58</v>
      </c>
      <c r="N759" s="1">
        <v>18.433999999999902</v>
      </c>
      <c r="O759" s="1" t="s">
        <v>135</v>
      </c>
      <c r="Q759" s="20">
        <v>47.58</v>
      </c>
      <c r="R759" s="1">
        <v>5.548</v>
      </c>
      <c r="S759" s="1" t="s">
        <v>137</v>
      </c>
      <c r="U759" s="20">
        <v>57.58</v>
      </c>
      <c r="V759" s="1">
        <v>24.433999999999799</v>
      </c>
      <c r="W759" s="1" t="s">
        <v>137</v>
      </c>
      <c r="Y759" s="20">
        <v>67.58</v>
      </c>
      <c r="Z759" s="1">
        <v>283.93000000000097</v>
      </c>
      <c r="AA759" s="1" t="s">
        <v>137</v>
      </c>
      <c r="AC759" s="20">
        <v>77.58</v>
      </c>
      <c r="AD759" s="1">
        <v>7.8219999999999201</v>
      </c>
      <c r="AE759" s="1" t="s">
        <v>125</v>
      </c>
      <c r="AG759" s="20">
        <v>87.58</v>
      </c>
      <c r="AH759" s="1">
        <v>78.219999999999899</v>
      </c>
      <c r="AI759" s="1" t="s">
        <v>125</v>
      </c>
      <c r="AK759" s="20">
        <v>97.58</v>
      </c>
      <c r="AL759" s="1">
        <v>782.20000000000402</v>
      </c>
      <c r="AM759" s="1" t="s">
        <v>125</v>
      </c>
      <c r="AO759" s="4">
        <v>107.58</v>
      </c>
      <c r="AP759" s="1">
        <v>758242</v>
      </c>
      <c r="AQ759" s="1" t="s">
        <v>125</v>
      </c>
      <c r="AS759" s="4">
        <v>117.58</v>
      </c>
      <c r="AT759" s="1">
        <v>758242000</v>
      </c>
      <c r="AU759" s="1" t="s">
        <v>125</v>
      </c>
      <c r="AW759" s="4">
        <v>127.58</v>
      </c>
      <c r="AX759" s="1">
        <v>758242000000</v>
      </c>
      <c r="AY759" s="1" t="s">
        <v>125</v>
      </c>
      <c r="BA759" s="4">
        <v>137.58000000000001</v>
      </c>
      <c r="BB759" s="1">
        <v>758242000000000</v>
      </c>
      <c r="BC759" s="1" t="s">
        <v>125</v>
      </c>
      <c r="BE759" s="4">
        <v>147.58000000000001</v>
      </c>
      <c r="BF759" s="1">
        <v>7.58242E+17</v>
      </c>
      <c r="BG759" s="1" t="s">
        <v>125</v>
      </c>
    </row>
    <row r="760" spans="1:59" x14ac:dyDescent="0.55000000000000004">
      <c r="A760" s="20">
        <v>7.59</v>
      </c>
      <c r="B760" s="1">
        <v>759</v>
      </c>
      <c r="C760" s="1" t="s">
        <v>131</v>
      </c>
      <c r="E760" s="4">
        <v>17.59</v>
      </c>
      <c r="F760" s="21">
        <v>45.780999999999601</v>
      </c>
      <c r="G760" s="1" t="s">
        <v>129</v>
      </c>
      <c r="I760" s="20">
        <v>27.59</v>
      </c>
      <c r="J760" s="1">
        <v>45.780999999999601</v>
      </c>
      <c r="K760" s="1" t="s">
        <v>134</v>
      </c>
      <c r="M760" s="20">
        <v>37.590000000000003</v>
      </c>
      <c r="N760" s="1">
        <v>18.456999999999901</v>
      </c>
      <c r="O760" s="1" t="s">
        <v>135</v>
      </c>
      <c r="Q760" s="20">
        <v>47.59</v>
      </c>
      <c r="R760" s="1">
        <v>5.5540000000000003</v>
      </c>
      <c r="S760" s="1" t="s">
        <v>137</v>
      </c>
      <c r="U760" s="20">
        <v>57.59</v>
      </c>
      <c r="V760" s="1">
        <v>24.456999999999798</v>
      </c>
      <c r="W760" s="1" t="s">
        <v>137</v>
      </c>
      <c r="Y760" s="20">
        <v>67.59</v>
      </c>
      <c r="Z760" s="1">
        <v>284.26500000000101</v>
      </c>
      <c r="AA760" s="1" t="s">
        <v>137</v>
      </c>
      <c r="AC760" s="20">
        <v>77.59</v>
      </c>
      <c r="AD760" s="1">
        <v>7.8309999999999196</v>
      </c>
      <c r="AE760" s="1" t="s">
        <v>125</v>
      </c>
      <c r="AG760" s="20">
        <v>87.59</v>
      </c>
      <c r="AH760" s="1">
        <v>78.309999999999903</v>
      </c>
      <c r="AI760" s="1" t="s">
        <v>125</v>
      </c>
      <c r="AK760" s="20">
        <v>97.59</v>
      </c>
      <c r="AL760" s="1">
        <v>783.100000000004</v>
      </c>
      <c r="AM760" s="1" t="s">
        <v>125</v>
      </c>
      <c r="AO760" s="4">
        <v>107.59</v>
      </c>
      <c r="AP760" s="1">
        <v>759241</v>
      </c>
      <c r="AQ760" s="1" t="s">
        <v>125</v>
      </c>
      <c r="AS760" s="4">
        <v>117.59</v>
      </c>
      <c r="AT760" s="1">
        <v>759241000</v>
      </c>
      <c r="AU760" s="1" t="s">
        <v>125</v>
      </c>
      <c r="AW760" s="4">
        <v>127.59</v>
      </c>
      <c r="AX760" s="1">
        <v>759241000000</v>
      </c>
      <c r="AY760" s="1" t="s">
        <v>125</v>
      </c>
      <c r="BA760" s="4">
        <v>137.59</v>
      </c>
      <c r="BB760" s="1">
        <v>759241000000000</v>
      </c>
      <c r="BC760" s="1" t="s">
        <v>125</v>
      </c>
      <c r="BE760" s="4">
        <v>147.59</v>
      </c>
      <c r="BF760" s="1">
        <v>7.59241E+17</v>
      </c>
      <c r="BG760" s="1" t="s">
        <v>125</v>
      </c>
    </row>
    <row r="761" spans="1:59" x14ac:dyDescent="0.55000000000000004">
      <c r="A761" s="20">
        <v>7.6</v>
      </c>
      <c r="B761" s="1">
        <v>760</v>
      </c>
      <c r="C761" s="1" t="s">
        <v>131</v>
      </c>
      <c r="E761" s="4">
        <v>17.600000000000001</v>
      </c>
      <c r="F761" s="21">
        <v>45.839999999999598</v>
      </c>
      <c r="G761" s="1" t="s">
        <v>129</v>
      </c>
      <c r="I761" s="20">
        <v>27.6</v>
      </c>
      <c r="J761" s="1">
        <v>45.839999999999598</v>
      </c>
      <c r="K761" s="1" t="s">
        <v>134</v>
      </c>
      <c r="M761" s="20">
        <v>37.6</v>
      </c>
      <c r="N761" s="1">
        <v>18.479999999999901</v>
      </c>
      <c r="O761" s="1" t="s">
        <v>135</v>
      </c>
      <c r="Q761" s="20">
        <v>47.6</v>
      </c>
      <c r="R761" s="1">
        <v>5.56</v>
      </c>
      <c r="S761" s="1" t="s">
        <v>137</v>
      </c>
      <c r="U761" s="20">
        <v>57.6</v>
      </c>
      <c r="V761" s="1">
        <v>24.479999999999801</v>
      </c>
      <c r="W761" s="1" t="s">
        <v>137</v>
      </c>
      <c r="Y761" s="20">
        <v>67.599999999999994</v>
      </c>
      <c r="Z761" s="1">
        <v>284.60000000000099</v>
      </c>
      <c r="AA761" s="1" t="s">
        <v>137</v>
      </c>
      <c r="AC761" s="20">
        <v>77.599999999999994</v>
      </c>
      <c r="AD761" s="1">
        <v>7.8399999999999199</v>
      </c>
      <c r="AE761" s="1" t="s">
        <v>125</v>
      </c>
      <c r="AG761" s="20">
        <v>87.6</v>
      </c>
      <c r="AH761" s="1">
        <v>78.399999999999906</v>
      </c>
      <c r="AI761" s="1" t="s">
        <v>125</v>
      </c>
      <c r="AK761" s="20">
        <v>97.6</v>
      </c>
      <c r="AL761" s="1">
        <v>784.00000000000398</v>
      </c>
      <c r="AM761" s="1" t="s">
        <v>125</v>
      </c>
      <c r="AO761" s="4">
        <v>107.6</v>
      </c>
      <c r="AP761" s="1">
        <v>760240</v>
      </c>
      <c r="AQ761" s="1" t="s">
        <v>125</v>
      </c>
      <c r="AS761" s="4">
        <v>117.6</v>
      </c>
      <c r="AT761" s="1">
        <v>760240000</v>
      </c>
      <c r="AU761" s="1" t="s">
        <v>125</v>
      </c>
      <c r="AW761" s="4">
        <v>127.6</v>
      </c>
      <c r="AX761" s="1">
        <v>760240000000</v>
      </c>
      <c r="AY761" s="1" t="s">
        <v>125</v>
      </c>
      <c r="BA761" s="4">
        <v>137.6</v>
      </c>
      <c r="BB761" s="1">
        <v>760240000000000</v>
      </c>
      <c r="BC761" s="1" t="s">
        <v>125</v>
      </c>
      <c r="BE761" s="4">
        <v>147.6</v>
      </c>
      <c r="BF761" s="1">
        <v>7.6024E+17</v>
      </c>
      <c r="BG761" s="1" t="s">
        <v>125</v>
      </c>
    </row>
    <row r="762" spans="1:59" x14ac:dyDescent="0.55000000000000004">
      <c r="A762" s="20">
        <v>7.61</v>
      </c>
      <c r="B762" s="1">
        <v>761</v>
      </c>
      <c r="C762" s="1" t="s">
        <v>131</v>
      </c>
      <c r="E762" s="4">
        <v>17.61</v>
      </c>
      <c r="F762" s="21">
        <v>45.898999999999603</v>
      </c>
      <c r="G762" s="1" t="s">
        <v>129</v>
      </c>
      <c r="I762" s="20">
        <v>27.61</v>
      </c>
      <c r="J762" s="1">
        <v>45.898999999999603</v>
      </c>
      <c r="K762" s="1" t="s">
        <v>134</v>
      </c>
      <c r="M762" s="20">
        <v>37.61</v>
      </c>
      <c r="N762" s="1">
        <v>18.502999999999901</v>
      </c>
      <c r="O762" s="1" t="s">
        <v>135</v>
      </c>
      <c r="Q762" s="20">
        <v>47.61</v>
      </c>
      <c r="R762" s="1">
        <v>5.5659999999999998</v>
      </c>
      <c r="S762" s="1" t="s">
        <v>137</v>
      </c>
      <c r="U762" s="20">
        <v>57.61</v>
      </c>
      <c r="V762" s="1">
        <v>24.502999999999801</v>
      </c>
      <c r="W762" s="1" t="s">
        <v>137</v>
      </c>
      <c r="Y762" s="20">
        <v>67.61</v>
      </c>
      <c r="Z762" s="1">
        <v>284.93500000000103</v>
      </c>
      <c r="AA762" s="1" t="s">
        <v>137</v>
      </c>
      <c r="AC762" s="20">
        <v>77.61</v>
      </c>
      <c r="AD762" s="1">
        <v>7.8489999999999203</v>
      </c>
      <c r="AE762" s="1" t="s">
        <v>125</v>
      </c>
      <c r="AG762" s="20">
        <v>87.61</v>
      </c>
      <c r="AH762" s="1">
        <v>78.489999999999895</v>
      </c>
      <c r="AI762" s="1" t="s">
        <v>125</v>
      </c>
      <c r="AK762" s="20">
        <v>97.61</v>
      </c>
      <c r="AL762" s="1">
        <v>784.90000000000396</v>
      </c>
      <c r="AM762" s="1" t="s">
        <v>125</v>
      </c>
      <c r="AO762" s="4">
        <v>107.61</v>
      </c>
      <c r="AP762" s="1">
        <v>761239</v>
      </c>
      <c r="AQ762" s="1" t="s">
        <v>125</v>
      </c>
      <c r="AS762" s="4">
        <v>117.61</v>
      </c>
      <c r="AT762" s="1">
        <v>761239000</v>
      </c>
      <c r="AU762" s="1" t="s">
        <v>125</v>
      </c>
      <c r="AW762" s="4">
        <v>127.61</v>
      </c>
      <c r="AX762" s="1">
        <v>761239000000</v>
      </c>
      <c r="AY762" s="1" t="s">
        <v>125</v>
      </c>
      <c r="BA762" s="4">
        <v>137.61000000000001</v>
      </c>
      <c r="BB762" s="1">
        <v>761239000000000</v>
      </c>
      <c r="BC762" s="1" t="s">
        <v>125</v>
      </c>
      <c r="BE762" s="4">
        <v>147.61000000000001</v>
      </c>
      <c r="BF762" s="1">
        <v>7.61239E+17</v>
      </c>
      <c r="BG762" s="1" t="s">
        <v>125</v>
      </c>
    </row>
    <row r="763" spans="1:59" x14ac:dyDescent="0.55000000000000004">
      <c r="A763" s="20">
        <v>7.62</v>
      </c>
      <c r="B763" s="1">
        <v>762</v>
      </c>
      <c r="C763" s="1" t="s">
        <v>131</v>
      </c>
      <c r="E763" s="4">
        <v>17.62</v>
      </c>
      <c r="F763" s="21">
        <v>45.957999999999601</v>
      </c>
      <c r="G763" s="1" t="s">
        <v>129</v>
      </c>
      <c r="I763" s="20">
        <v>27.62</v>
      </c>
      <c r="J763" s="1">
        <v>45.957999999999601</v>
      </c>
      <c r="K763" s="1" t="s">
        <v>134</v>
      </c>
      <c r="M763" s="20">
        <v>37.619999999999997</v>
      </c>
      <c r="N763" s="1">
        <v>18.5259999999999</v>
      </c>
      <c r="O763" s="1" t="s">
        <v>135</v>
      </c>
      <c r="Q763" s="20">
        <v>47.62</v>
      </c>
      <c r="R763" s="1">
        <v>5.5720000000000001</v>
      </c>
      <c r="S763" s="1" t="s">
        <v>137</v>
      </c>
      <c r="U763" s="20">
        <v>57.62</v>
      </c>
      <c r="V763" s="1">
        <v>24.525999999999801</v>
      </c>
      <c r="W763" s="1" t="s">
        <v>137</v>
      </c>
      <c r="Y763" s="20">
        <v>67.62</v>
      </c>
      <c r="Z763" s="1">
        <v>285.270000000001</v>
      </c>
      <c r="AA763" s="1" t="s">
        <v>137</v>
      </c>
      <c r="AC763" s="20">
        <v>77.62</v>
      </c>
      <c r="AD763" s="1">
        <v>7.8579999999999197</v>
      </c>
      <c r="AE763" s="1" t="s">
        <v>125</v>
      </c>
      <c r="AG763" s="20">
        <v>87.62</v>
      </c>
      <c r="AH763" s="1">
        <v>78.579999999999899</v>
      </c>
      <c r="AI763" s="1" t="s">
        <v>125</v>
      </c>
      <c r="AK763" s="20">
        <v>97.62</v>
      </c>
      <c r="AL763" s="1">
        <v>785.80000000000405</v>
      </c>
      <c r="AM763" s="1" t="s">
        <v>125</v>
      </c>
      <c r="AO763" s="4">
        <v>107.62</v>
      </c>
      <c r="AP763" s="1">
        <v>762238</v>
      </c>
      <c r="AQ763" s="1" t="s">
        <v>125</v>
      </c>
      <c r="AS763" s="4">
        <v>117.62</v>
      </c>
      <c r="AT763" s="1">
        <v>762238000</v>
      </c>
      <c r="AU763" s="1" t="s">
        <v>125</v>
      </c>
      <c r="AW763" s="4">
        <v>127.62</v>
      </c>
      <c r="AX763" s="1">
        <v>762238000000</v>
      </c>
      <c r="AY763" s="1" t="s">
        <v>125</v>
      </c>
      <c r="BA763" s="4">
        <v>137.62</v>
      </c>
      <c r="BB763" s="1">
        <v>762238000000000</v>
      </c>
      <c r="BC763" s="1" t="s">
        <v>125</v>
      </c>
      <c r="BE763" s="4">
        <v>147.62</v>
      </c>
      <c r="BF763" s="1">
        <v>7.62238E+17</v>
      </c>
      <c r="BG763" s="1" t="s">
        <v>125</v>
      </c>
    </row>
    <row r="764" spans="1:59" x14ac:dyDescent="0.55000000000000004">
      <c r="A764" s="20">
        <v>7.63</v>
      </c>
      <c r="B764" s="1">
        <v>763</v>
      </c>
      <c r="C764" s="1" t="s">
        <v>131</v>
      </c>
      <c r="E764" s="4">
        <v>17.63</v>
      </c>
      <c r="F764" s="21">
        <v>46.016999999999598</v>
      </c>
      <c r="G764" s="1" t="s">
        <v>129</v>
      </c>
      <c r="I764" s="20">
        <v>27.63</v>
      </c>
      <c r="J764" s="1">
        <v>46.016999999999598</v>
      </c>
      <c r="K764" s="1" t="s">
        <v>134</v>
      </c>
      <c r="M764" s="20">
        <v>37.630000000000003</v>
      </c>
      <c r="N764" s="1">
        <v>18.5489999999999</v>
      </c>
      <c r="O764" s="1" t="s">
        <v>135</v>
      </c>
      <c r="Q764" s="20">
        <v>47.63</v>
      </c>
      <c r="R764" s="1">
        <v>5.5780000000000003</v>
      </c>
      <c r="S764" s="1" t="s">
        <v>137</v>
      </c>
      <c r="U764" s="20">
        <v>57.63</v>
      </c>
      <c r="V764" s="1">
        <v>24.548999999999801</v>
      </c>
      <c r="W764" s="1" t="s">
        <v>137</v>
      </c>
      <c r="Y764" s="20">
        <v>67.63</v>
      </c>
      <c r="Z764" s="1">
        <v>285.60500000000098</v>
      </c>
      <c r="AA764" s="1" t="s">
        <v>137</v>
      </c>
      <c r="AC764" s="20">
        <v>77.63</v>
      </c>
      <c r="AD764" s="1">
        <v>7.8669999999999201</v>
      </c>
      <c r="AE764" s="1" t="s">
        <v>125</v>
      </c>
      <c r="AG764" s="20">
        <v>87.63</v>
      </c>
      <c r="AH764" s="1">
        <v>78.669999999999902</v>
      </c>
      <c r="AI764" s="1" t="s">
        <v>125</v>
      </c>
      <c r="AK764" s="20">
        <v>97.63</v>
      </c>
      <c r="AL764" s="1">
        <v>786.70000000000402</v>
      </c>
      <c r="AM764" s="1" t="s">
        <v>125</v>
      </c>
      <c r="AO764" s="4">
        <v>107.63</v>
      </c>
      <c r="AP764" s="1">
        <v>763237</v>
      </c>
      <c r="AQ764" s="1" t="s">
        <v>125</v>
      </c>
      <c r="AS764" s="4">
        <v>117.63</v>
      </c>
      <c r="AT764" s="1">
        <v>763237000</v>
      </c>
      <c r="AU764" s="1" t="s">
        <v>125</v>
      </c>
      <c r="AW764" s="4">
        <v>127.63</v>
      </c>
      <c r="AX764" s="1">
        <v>763237000000</v>
      </c>
      <c r="AY764" s="1" t="s">
        <v>125</v>
      </c>
      <c r="BA764" s="4">
        <v>137.63</v>
      </c>
      <c r="BB764" s="1">
        <v>763237000000000</v>
      </c>
      <c r="BC764" s="1" t="s">
        <v>125</v>
      </c>
      <c r="BE764" s="4">
        <v>147.63</v>
      </c>
      <c r="BF764" s="1">
        <v>7.63237E+17</v>
      </c>
      <c r="BG764" s="1" t="s">
        <v>125</v>
      </c>
    </row>
    <row r="765" spans="1:59" x14ac:dyDescent="0.55000000000000004">
      <c r="A765" s="20">
        <v>7.64</v>
      </c>
      <c r="B765" s="1">
        <v>764</v>
      </c>
      <c r="C765" s="1" t="s">
        <v>131</v>
      </c>
      <c r="E765" s="4">
        <v>17.64</v>
      </c>
      <c r="F765" s="21">
        <v>46.075999999999603</v>
      </c>
      <c r="G765" s="1" t="s">
        <v>129</v>
      </c>
      <c r="I765" s="20">
        <v>27.64</v>
      </c>
      <c r="J765" s="1">
        <v>46.075999999999603</v>
      </c>
      <c r="K765" s="1" t="s">
        <v>134</v>
      </c>
      <c r="M765" s="20">
        <v>37.64</v>
      </c>
      <c r="N765" s="1">
        <v>18.5719999999999</v>
      </c>
      <c r="O765" s="1" t="s">
        <v>135</v>
      </c>
      <c r="Q765" s="20">
        <v>47.64</v>
      </c>
      <c r="R765" s="1">
        <v>5.5839999999999996</v>
      </c>
      <c r="S765" s="1" t="s">
        <v>137</v>
      </c>
      <c r="U765" s="20">
        <v>57.64</v>
      </c>
      <c r="V765" s="1">
        <v>24.5719999999998</v>
      </c>
      <c r="W765" s="1" t="s">
        <v>137</v>
      </c>
      <c r="Y765" s="20">
        <v>67.64</v>
      </c>
      <c r="Z765" s="1">
        <v>285.94000000000102</v>
      </c>
      <c r="AA765" s="1" t="s">
        <v>137</v>
      </c>
      <c r="AC765" s="20">
        <v>77.64</v>
      </c>
      <c r="AD765" s="1">
        <v>7.8759999999999204</v>
      </c>
      <c r="AE765" s="1" t="s">
        <v>125</v>
      </c>
      <c r="AG765" s="20">
        <v>87.64</v>
      </c>
      <c r="AH765" s="1">
        <v>78.759999999999906</v>
      </c>
      <c r="AI765" s="1" t="s">
        <v>125</v>
      </c>
      <c r="AK765" s="20">
        <v>97.64</v>
      </c>
      <c r="AL765" s="1">
        <v>787.600000000004</v>
      </c>
      <c r="AM765" s="1" t="s">
        <v>125</v>
      </c>
      <c r="AO765" s="4">
        <v>107.64</v>
      </c>
      <c r="AP765" s="1">
        <v>764236</v>
      </c>
      <c r="AQ765" s="1" t="s">
        <v>125</v>
      </c>
      <c r="AS765" s="4">
        <v>117.64</v>
      </c>
      <c r="AT765" s="1">
        <v>764236000</v>
      </c>
      <c r="AU765" s="1" t="s">
        <v>125</v>
      </c>
      <c r="AW765" s="4">
        <v>127.64</v>
      </c>
      <c r="AX765" s="1">
        <v>764236000000</v>
      </c>
      <c r="AY765" s="1" t="s">
        <v>125</v>
      </c>
      <c r="BA765" s="4">
        <v>137.63999999999999</v>
      </c>
      <c r="BB765" s="1">
        <v>764236000000000</v>
      </c>
      <c r="BC765" s="1" t="s">
        <v>125</v>
      </c>
      <c r="BE765" s="4">
        <v>147.63999999999999</v>
      </c>
      <c r="BF765" s="1">
        <v>7.64236E+17</v>
      </c>
      <c r="BG765" s="1" t="s">
        <v>125</v>
      </c>
    </row>
    <row r="766" spans="1:59" x14ac:dyDescent="0.55000000000000004">
      <c r="A766" s="20">
        <v>7.65</v>
      </c>
      <c r="B766" s="1">
        <v>765</v>
      </c>
      <c r="C766" s="1" t="s">
        <v>131</v>
      </c>
      <c r="E766" s="4">
        <v>17.649999999999999</v>
      </c>
      <c r="F766" s="21">
        <v>46.1349999999996</v>
      </c>
      <c r="G766" s="1" t="s">
        <v>129</v>
      </c>
      <c r="I766" s="20">
        <v>27.65</v>
      </c>
      <c r="J766" s="1">
        <v>46.1349999999996</v>
      </c>
      <c r="K766" s="1" t="s">
        <v>134</v>
      </c>
      <c r="M766" s="20">
        <v>37.65</v>
      </c>
      <c r="N766" s="1">
        <v>18.594999999999899</v>
      </c>
      <c r="O766" s="1" t="s">
        <v>135</v>
      </c>
      <c r="Q766" s="20">
        <v>47.65</v>
      </c>
      <c r="R766" s="1">
        <v>5.59</v>
      </c>
      <c r="S766" s="1" t="s">
        <v>137</v>
      </c>
      <c r="U766" s="20">
        <v>57.65</v>
      </c>
      <c r="V766" s="1">
        <v>24.5949999999998</v>
      </c>
      <c r="W766" s="1" t="s">
        <v>137</v>
      </c>
      <c r="Y766" s="20">
        <v>67.650000000000006</v>
      </c>
      <c r="Z766" s="1">
        <v>286.275000000001</v>
      </c>
      <c r="AA766" s="1" t="s">
        <v>137</v>
      </c>
      <c r="AC766" s="20">
        <v>77.650000000000006</v>
      </c>
      <c r="AD766" s="1">
        <v>7.8849999999999199</v>
      </c>
      <c r="AE766" s="1" t="s">
        <v>125</v>
      </c>
      <c r="AG766" s="20">
        <v>87.65</v>
      </c>
      <c r="AH766" s="1">
        <v>78.849999999999895</v>
      </c>
      <c r="AI766" s="1" t="s">
        <v>125</v>
      </c>
      <c r="AK766" s="20">
        <v>97.65</v>
      </c>
      <c r="AL766" s="1">
        <v>788.50000000000398</v>
      </c>
      <c r="AM766" s="1" t="s">
        <v>125</v>
      </c>
      <c r="AO766" s="4">
        <v>107.65</v>
      </c>
      <c r="AP766" s="1">
        <v>765235</v>
      </c>
      <c r="AQ766" s="1" t="s">
        <v>125</v>
      </c>
      <c r="AS766" s="4">
        <v>117.65</v>
      </c>
      <c r="AT766" s="1">
        <v>765235000</v>
      </c>
      <c r="AU766" s="1" t="s">
        <v>125</v>
      </c>
      <c r="AW766" s="4">
        <v>127.65</v>
      </c>
      <c r="AX766" s="1">
        <v>765235000000</v>
      </c>
      <c r="AY766" s="1" t="s">
        <v>125</v>
      </c>
      <c r="BA766" s="4">
        <v>137.65</v>
      </c>
      <c r="BB766" s="1">
        <v>765235000000000</v>
      </c>
      <c r="BC766" s="1" t="s">
        <v>125</v>
      </c>
      <c r="BE766" s="4">
        <v>147.65</v>
      </c>
      <c r="BF766" s="1">
        <v>7.65235E+17</v>
      </c>
      <c r="BG766" s="1" t="s">
        <v>125</v>
      </c>
    </row>
    <row r="767" spans="1:59" x14ac:dyDescent="0.55000000000000004">
      <c r="A767" s="20">
        <v>7.66</v>
      </c>
      <c r="B767" s="1">
        <v>766</v>
      </c>
      <c r="C767" s="1" t="s">
        <v>131</v>
      </c>
      <c r="E767" s="4">
        <v>17.66</v>
      </c>
      <c r="F767" s="21">
        <v>46.193999999999598</v>
      </c>
      <c r="G767" s="1" t="s">
        <v>129</v>
      </c>
      <c r="I767" s="20">
        <v>27.66</v>
      </c>
      <c r="J767" s="1">
        <v>46.193999999999598</v>
      </c>
      <c r="K767" s="1" t="s">
        <v>134</v>
      </c>
      <c r="M767" s="20">
        <v>37.659999999999997</v>
      </c>
      <c r="N767" s="1">
        <v>18.617999999999899</v>
      </c>
      <c r="O767" s="1" t="s">
        <v>135</v>
      </c>
      <c r="Q767" s="20">
        <v>47.66</v>
      </c>
      <c r="R767" s="1">
        <v>5.5960000000000001</v>
      </c>
      <c r="S767" s="1" t="s">
        <v>137</v>
      </c>
      <c r="U767" s="20">
        <v>57.66</v>
      </c>
      <c r="V767" s="1">
        <v>24.6179999999998</v>
      </c>
      <c r="W767" s="1" t="s">
        <v>137</v>
      </c>
      <c r="Y767" s="20">
        <v>67.66</v>
      </c>
      <c r="Z767" s="1">
        <v>286.61000000000098</v>
      </c>
      <c r="AA767" s="1" t="s">
        <v>137</v>
      </c>
      <c r="AC767" s="20">
        <v>77.66</v>
      </c>
      <c r="AD767" s="1">
        <v>7.8939999999999202</v>
      </c>
      <c r="AE767" s="1" t="s">
        <v>125</v>
      </c>
      <c r="AG767" s="20">
        <v>87.66</v>
      </c>
      <c r="AH767" s="1">
        <v>78.939999999999898</v>
      </c>
      <c r="AI767" s="1" t="s">
        <v>125</v>
      </c>
      <c r="AK767" s="20">
        <v>97.66</v>
      </c>
      <c r="AL767" s="1">
        <v>789.40000000000396</v>
      </c>
      <c r="AM767" s="1" t="s">
        <v>125</v>
      </c>
      <c r="AO767" s="4">
        <v>107.66</v>
      </c>
      <c r="AP767" s="1">
        <v>766234</v>
      </c>
      <c r="AQ767" s="1" t="s">
        <v>125</v>
      </c>
      <c r="AS767" s="4">
        <v>117.66</v>
      </c>
      <c r="AT767" s="1">
        <v>766234000</v>
      </c>
      <c r="AU767" s="1" t="s">
        <v>125</v>
      </c>
      <c r="AW767" s="4">
        <v>127.66</v>
      </c>
      <c r="AX767" s="1">
        <v>766234000000</v>
      </c>
      <c r="AY767" s="1" t="s">
        <v>125</v>
      </c>
      <c r="BA767" s="4">
        <v>137.66</v>
      </c>
      <c r="BB767" s="1">
        <v>766234000000000</v>
      </c>
      <c r="BC767" s="1" t="s">
        <v>125</v>
      </c>
      <c r="BE767" s="4">
        <v>147.66</v>
      </c>
      <c r="BF767" s="1">
        <v>7.66234E+17</v>
      </c>
      <c r="BG767" s="1" t="s">
        <v>125</v>
      </c>
    </row>
    <row r="768" spans="1:59" x14ac:dyDescent="0.55000000000000004">
      <c r="A768" s="20">
        <v>7.67</v>
      </c>
      <c r="B768" s="1">
        <v>767</v>
      </c>
      <c r="C768" s="1" t="s">
        <v>131</v>
      </c>
      <c r="E768" s="4">
        <v>17.670000000000002</v>
      </c>
      <c r="F768" s="21">
        <v>46.252999999999602</v>
      </c>
      <c r="G768" s="1" t="s">
        <v>129</v>
      </c>
      <c r="I768" s="20">
        <v>27.67</v>
      </c>
      <c r="J768" s="1">
        <v>46.252999999999602</v>
      </c>
      <c r="K768" s="1" t="s">
        <v>134</v>
      </c>
      <c r="M768" s="20">
        <v>37.67</v>
      </c>
      <c r="N768" s="1">
        <v>18.640999999999899</v>
      </c>
      <c r="O768" s="1" t="s">
        <v>135</v>
      </c>
      <c r="Q768" s="20">
        <v>47.67</v>
      </c>
      <c r="R768" s="1">
        <v>5.6020000000000003</v>
      </c>
      <c r="S768" s="1" t="s">
        <v>137</v>
      </c>
      <c r="U768" s="20">
        <v>57.67</v>
      </c>
      <c r="V768" s="1">
        <v>24.640999999999799</v>
      </c>
      <c r="W768" s="1" t="s">
        <v>137</v>
      </c>
      <c r="Y768" s="20">
        <v>67.67</v>
      </c>
      <c r="Z768" s="1">
        <v>286.94500000000102</v>
      </c>
      <c r="AA768" s="1" t="s">
        <v>137</v>
      </c>
      <c r="AC768" s="20">
        <v>77.67</v>
      </c>
      <c r="AD768" s="1">
        <v>7.9029999999999196</v>
      </c>
      <c r="AE768" s="1" t="s">
        <v>125</v>
      </c>
      <c r="AG768" s="20">
        <v>87.67</v>
      </c>
      <c r="AH768" s="1">
        <v>79.029999999999902</v>
      </c>
      <c r="AI768" s="1" t="s">
        <v>125</v>
      </c>
      <c r="AK768" s="20">
        <v>97.67</v>
      </c>
      <c r="AL768" s="1">
        <v>790.30000000000405</v>
      </c>
      <c r="AM768" s="1" t="s">
        <v>125</v>
      </c>
      <c r="AO768" s="4">
        <v>107.67</v>
      </c>
      <c r="AP768" s="1">
        <v>767233</v>
      </c>
      <c r="AQ768" s="1" t="s">
        <v>125</v>
      </c>
      <c r="AS768" s="4">
        <v>117.67</v>
      </c>
      <c r="AT768" s="1">
        <v>767233000</v>
      </c>
      <c r="AU768" s="1" t="s">
        <v>125</v>
      </c>
      <c r="AW768" s="4">
        <v>127.67</v>
      </c>
      <c r="AX768" s="1">
        <v>767233000000</v>
      </c>
      <c r="AY768" s="1" t="s">
        <v>125</v>
      </c>
      <c r="BA768" s="4">
        <v>137.66999999999999</v>
      </c>
      <c r="BB768" s="1">
        <v>767233000000000</v>
      </c>
      <c r="BC768" s="1" t="s">
        <v>125</v>
      </c>
      <c r="BE768" s="4">
        <v>147.66999999999999</v>
      </c>
      <c r="BF768" s="1">
        <v>7.67233E+17</v>
      </c>
      <c r="BG768" s="1" t="s">
        <v>125</v>
      </c>
    </row>
    <row r="769" spans="1:59" x14ac:dyDescent="0.55000000000000004">
      <c r="A769" s="20">
        <v>7.68</v>
      </c>
      <c r="B769" s="1">
        <v>768</v>
      </c>
      <c r="C769" s="1" t="s">
        <v>131</v>
      </c>
      <c r="E769" s="4">
        <v>17.68</v>
      </c>
      <c r="F769" s="21">
        <v>46.3119999999996</v>
      </c>
      <c r="G769" s="1" t="s">
        <v>129</v>
      </c>
      <c r="I769" s="20">
        <v>27.68</v>
      </c>
      <c r="J769" s="1">
        <v>46.3119999999996</v>
      </c>
      <c r="K769" s="1" t="s">
        <v>134</v>
      </c>
      <c r="M769" s="20">
        <v>37.68</v>
      </c>
      <c r="N769" s="1">
        <v>18.663999999999898</v>
      </c>
      <c r="O769" s="1" t="s">
        <v>135</v>
      </c>
      <c r="Q769" s="20">
        <v>47.68</v>
      </c>
      <c r="R769" s="1">
        <v>5.6079999999999997</v>
      </c>
      <c r="S769" s="1" t="s">
        <v>137</v>
      </c>
      <c r="U769" s="20">
        <v>57.68</v>
      </c>
      <c r="V769" s="1">
        <v>24.663999999999799</v>
      </c>
      <c r="W769" s="1" t="s">
        <v>137</v>
      </c>
      <c r="Y769" s="20">
        <v>67.680000000000007</v>
      </c>
      <c r="Z769" s="1">
        <v>287.280000000001</v>
      </c>
      <c r="AA769" s="1" t="s">
        <v>137</v>
      </c>
      <c r="AC769" s="20">
        <v>77.680000000000007</v>
      </c>
      <c r="AD769" s="1">
        <v>7.91199999999992</v>
      </c>
      <c r="AE769" s="1" t="s">
        <v>125</v>
      </c>
      <c r="AG769" s="20">
        <v>87.68</v>
      </c>
      <c r="AH769" s="1">
        <v>79.119999999999905</v>
      </c>
      <c r="AI769" s="1" t="s">
        <v>125</v>
      </c>
      <c r="AK769" s="20">
        <v>97.68</v>
      </c>
      <c r="AL769" s="1">
        <v>791.20000000000402</v>
      </c>
      <c r="AM769" s="1" t="s">
        <v>125</v>
      </c>
      <c r="AO769" s="4">
        <v>107.68</v>
      </c>
      <c r="AP769" s="1">
        <v>768232</v>
      </c>
      <c r="AQ769" s="1" t="s">
        <v>125</v>
      </c>
      <c r="AS769" s="4">
        <v>117.68</v>
      </c>
      <c r="AT769" s="1">
        <v>768232000</v>
      </c>
      <c r="AU769" s="1" t="s">
        <v>125</v>
      </c>
      <c r="AW769" s="4">
        <v>127.68</v>
      </c>
      <c r="AX769" s="1">
        <v>768232000000</v>
      </c>
      <c r="AY769" s="1" t="s">
        <v>125</v>
      </c>
      <c r="BA769" s="4">
        <v>137.68</v>
      </c>
      <c r="BB769" s="1">
        <v>768232000000000</v>
      </c>
      <c r="BC769" s="1" t="s">
        <v>125</v>
      </c>
      <c r="BE769" s="4">
        <v>147.68</v>
      </c>
      <c r="BF769" s="1">
        <v>7.68232E+17</v>
      </c>
      <c r="BG769" s="1" t="s">
        <v>125</v>
      </c>
    </row>
    <row r="770" spans="1:59" x14ac:dyDescent="0.55000000000000004">
      <c r="A770" s="20">
        <v>7.69</v>
      </c>
      <c r="B770" s="1">
        <v>769</v>
      </c>
      <c r="C770" s="1" t="s">
        <v>131</v>
      </c>
      <c r="E770" s="4">
        <v>17.690000000000001</v>
      </c>
      <c r="F770" s="21">
        <v>46.370999999999597</v>
      </c>
      <c r="G770" s="1" t="s">
        <v>129</v>
      </c>
      <c r="I770" s="20">
        <v>27.69</v>
      </c>
      <c r="J770" s="1">
        <v>46.370999999999597</v>
      </c>
      <c r="K770" s="1" t="s">
        <v>134</v>
      </c>
      <c r="M770" s="20">
        <v>37.69</v>
      </c>
      <c r="N770" s="1">
        <v>18.686999999999902</v>
      </c>
      <c r="O770" s="1" t="s">
        <v>135</v>
      </c>
      <c r="Q770" s="20">
        <v>47.69</v>
      </c>
      <c r="R770" s="1">
        <v>5.6139999999999999</v>
      </c>
      <c r="S770" s="1" t="s">
        <v>137</v>
      </c>
      <c r="U770" s="20">
        <v>57.69</v>
      </c>
      <c r="V770" s="1">
        <v>24.686999999999799</v>
      </c>
      <c r="W770" s="1" t="s">
        <v>137</v>
      </c>
      <c r="Y770" s="20">
        <v>67.69</v>
      </c>
      <c r="Z770" s="1">
        <v>287.61500000000098</v>
      </c>
      <c r="AA770" s="1" t="s">
        <v>137</v>
      </c>
      <c r="AC770" s="20">
        <v>77.69</v>
      </c>
      <c r="AD770" s="1">
        <v>7.9209999999999203</v>
      </c>
      <c r="AE770" s="1" t="s">
        <v>125</v>
      </c>
      <c r="AG770" s="20">
        <v>87.69</v>
      </c>
      <c r="AH770" s="1">
        <v>79.209999999999894</v>
      </c>
      <c r="AI770" s="1" t="s">
        <v>125</v>
      </c>
      <c r="AK770" s="20">
        <v>97.69</v>
      </c>
      <c r="AL770" s="1">
        <v>792.100000000004</v>
      </c>
      <c r="AM770" s="1" t="s">
        <v>125</v>
      </c>
      <c r="AO770" s="4">
        <v>107.69</v>
      </c>
      <c r="AP770" s="1">
        <v>769231</v>
      </c>
      <c r="AQ770" s="1" t="s">
        <v>125</v>
      </c>
      <c r="AS770" s="4">
        <v>117.69</v>
      </c>
      <c r="AT770" s="1">
        <v>769231000</v>
      </c>
      <c r="AU770" s="1" t="s">
        <v>125</v>
      </c>
      <c r="AW770" s="4">
        <v>127.69</v>
      </c>
      <c r="AX770" s="1">
        <v>769231000000</v>
      </c>
      <c r="AY770" s="1" t="s">
        <v>125</v>
      </c>
      <c r="BA770" s="4">
        <v>137.69</v>
      </c>
      <c r="BB770" s="1">
        <v>769231000000000</v>
      </c>
      <c r="BC770" s="1" t="s">
        <v>125</v>
      </c>
      <c r="BE770" s="4">
        <v>147.69</v>
      </c>
      <c r="BF770" s="1">
        <v>7.69231E+17</v>
      </c>
      <c r="BG770" s="1" t="s">
        <v>125</v>
      </c>
    </row>
    <row r="771" spans="1:59" x14ac:dyDescent="0.55000000000000004">
      <c r="A771" s="20">
        <v>7.7</v>
      </c>
      <c r="B771" s="1">
        <v>770</v>
      </c>
      <c r="C771" s="1" t="s">
        <v>131</v>
      </c>
      <c r="E771" s="4">
        <v>17.7</v>
      </c>
      <c r="F771" s="21">
        <v>46.429999999999602</v>
      </c>
      <c r="G771" s="1" t="s">
        <v>129</v>
      </c>
      <c r="I771" s="20">
        <v>27.7</v>
      </c>
      <c r="J771" s="1">
        <v>46.429999999999602</v>
      </c>
      <c r="K771" s="1" t="s">
        <v>134</v>
      </c>
      <c r="M771" s="20">
        <v>37.700000000000003</v>
      </c>
      <c r="N771" s="1">
        <v>18.709999999999901</v>
      </c>
      <c r="O771" s="1" t="s">
        <v>135</v>
      </c>
      <c r="Q771" s="20">
        <v>47.7</v>
      </c>
      <c r="R771" s="1">
        <v>5.62</v>
      </c>
      <c r="S771" s="1" t="s">
        <v>137</v>
      </c>
      <c r="U771" s="20">
        <v>57.7</v>
      </c>
      <c r="V771" s="1">
        <v>24.709999999999798</v>
      </c>
      <c r="W771" s="1" t="s">
        <v>137</v>
      </c>
      <c r="Y771" s="20">
        <v>67.7</v>
      </c>
      <c r="Z771" s="1">
        <v>287.95000000000101</v>
      </c>
      <c r="AA771" s="1" t="s">
        <v>137</v>
      </c>
      <c r="AC771" s="20">
        <v>77.7</v>
      </c>
      <c r="AD771" s="1">
        <v>7.9299999999999198</v>
      </c>
      <c r="AE771" s="1" t="s">
        <v>125</v>
      </c>
      <c r="AG771" s="20">
        <v>87.7</v>
      </c>
      <c r="AH771" s="1">
        <v>79.299999999999898</v>
      </c>
      <c r="AI771" s="1" t="s">
        <v>125</v>
      </c>
      <c r="AK771" s="20">
        <v>97.7</v>
      </c>
      <c r="AL771" s="1">
        <v>793.00000000000398</v>
      </c>
      <c r="AM771" s="1" t="s">
        <v>125</v>
      </c>
      <c r="AO771" s="4">
        <v>107.7</v>
      </c>
      <c r="AP771" s="1">
        <v>770230</v>
      </c>
      <c r="AQ771" s="1" t="s">
        <v>125</v>
      </c>
      <c r="AS771" s="4">
        <v>117.7</v>
      </c>
      <c r="AT771" s="1">
        <v>770230000</v>
      </c>
      <c r="AU771" s="1" t="s">
        <v>125</v>
      </c>
      <c r="AW771" s="4">
        <v>127.7</v>
      </c>
      <c r="AX771" s="1">
        <v>770230000000</v>
      </c>
      <c r="AY771" s="1" t="s">
        <v>125</v>
      </c>
      <c r="BA771" s="4">
        <v>137.69999999999999</v>
      </c>
      <c r="BB771" s="1">
        <v>770230000000000</v>
      </c>
      <c r="BC771" s="1" t="s">
        <v>125</v>
      </c>
      <c r="BE771" s="4">
        <v>147.69999999999999</v>
      </c>
      <c r="BF771" s="1">
        <v>7.7023E+17</v>
      </c>
      <c r="BG771" s="1" t="s">
        <v>125</v>
      </c>
    </row>
    <row r="772" spans="1:59" x14ac:dyDescent="0.55000000000000004">
      <c r="A772" s="20">
        <v>7.71</v>
      </c>
      <c r="B772" s="1">
        <v>771</v>
      </c>
      <c r="C772" s="1" t="s">
        <v>131</v>
      </c>
      <c r="E772" s="4">
        <v>17.71</v>
      </c>
      <c r="F772" s="21">
        <v>46.488999999999599</v>
      </c>
      <c r="G772" s="1" t="s">
        <v>129</v>
      </c>
      <c r="I772" s="20">
        <v>27.71</v>
      </c>
      <c r="J772" s="1">
        <v>46.488999999999599</v>
      </c>
      <c r="K772" s="1" t="s">
        <v>134</v>
      </c>
      <c r="M772" s="20">
        <v>37.71</v>
      </c>
      <c r="N772" s="1">
        <v>18.732999999999901</v>
      </c>
      <c r="O772" s="1" t="s">
        <v>135</v>
      </c>
      <c r="Q772" s="20">
        <v>47.71</v>
      </c>
      <c r="R772" s="1">
        <v>5.6260000000000003</v>
      </c>
      <c r="S772" s="1" t="s">
        <v>137</v>
      </c>
      <c r="U772" s="20">
        <v>57.71</v>
      </c>
      <c r="V772" s="1">
        <v>24.732999999999802</v>
      </c>
      <c r="W772" s="1" t="s">
        <v>137</v>
      </c>
      <c r="Y772" s="20">
        <v>67.709999999999994</v>
      </c>
      <c r="Z772" s="1">
        <v>288.28500000000099</v>
      </c>
      <c r="AA772" s="1" t="s">
        <v>137</v>
      </c>
      <c r="AC772" s="20">
        <v>77.709999999999994</v>
      </c>
      <c r="AD772" s="1">
        <v>7.9389999999999201</v>
      </c>
      <c r="AE772" s="1" t="s">
        <v>125</v>
      </c>
      <c r="AG772" s="20">
        <v>87.71</v>
      </c>
      <c r="AH772" s="1">
        <v>79.389999999999901</v>
      </c>
      <c r="AI772" s="1" t="s">
        <v>125</v>
      </c>
      <c r="AK772" s="20">
        <v>97.71</v>
      </c>
      <c r="AL772" s="1">
        <v>793.90000000000396</v>
      </c>
      <c r="AM772" s="1" t="s">
        <v>125</v>
      </c>
      <c r="AO772" s="4">
        <v>107.71</v>
      </c>
      <c r="AP772" s="1">
        <v>771229</v>
      </c>
      <c r="AQ772" s="1" t="s">
        <v>125</v>
      </c>
      <c r="AS772" s="4">
        <v>117.71</v>
      </c>
      <c r="AT772" s="1">
        <v>771229000</v>
      </c>
      <c r="AU772" s="1" t="s">
        <v>125</v>
      </c>
      <c r="AW772" s="4">
        <v>127.71</v>
      </c>
      <c r="AX772" s="1">
        <v>771229000000</v>
      </c>
      <c r="AY772" s="1" t="s">
        <v>125</v>
      </c>
      <c r="BA772" s="4">
        <v>137.71</v>
      </c>
      <c r="BB772" s="1">
        <v>771229000000000</v>
      </c>
      <c r="BC772" s="1" t="s">
        <v>125</v>
      </c>
      <c r="BE772" s="4">
        <v>147.71</v>
      </c>
      <c r="BF772" s="1">
        <v>7.71229E+17</v>
      </c>
      <c r="BG772" s="1" t="s">
        <v>125</v>
      </c>
    </row>
    <row r="773" spans="1:59" x14ac:dyDescent="0.55000000000000004">
      <c r="A773" s="20">
        <v>7.72</v>
      </c>
      <c r="B773" s="1">
        <v>772</v>
      </c>
      <c r="C773" s="1" t="s">
        <v>131</v>
      </c>
      <c r="E773" s="4">
        <v>17.72</v>
      </c>
      <c r="F773" s="21">
        <v>46.547999999999597</v>
      </c>
      <c r="G773" s="1" t="s">
        <v>129</v>
      </c>
      <c r="I773" s="20">
        <v>27.72</v>
      </c>
      <c r="J773" s="1">
        <v>46.547999999999597</v>
      </c>
      <c r="K773" s="1" t="s">
        <v>134</v>
      </c>
      <c r="M773" s="20">
        <v>37.72</v>
      </c>
      <c r="N773" s="1">
        <v>18.755999999999901</v>
      </c>
      <c r="O773" s="1" t="s">
        <v>135</v>
      </c>
      <c r="Q773" s="20">
        <v>47.72</v>
      </c>
      <c r="R773" s="1">
        <v>5.6319999999999997</v>
      </c>
      <c r="S773" s="1" t="s">
        <v>137</v>
      </c>
      <c r="U773" s="20">
        <v>57.72</v>
      </c>
      <c r="V773" s="1">
        <v>24.755999999999801</v>
      </c>
      <c r="W773" s="1" t="s">
        <v>137</v>
      </c>
      <c r="Y773" s="20">
        <v>67.72</v>
      </c>
      <c r="Z773" s="1">
        <v>288.62000000000103</v>
      </c>
      <c r="AA773" s="1" t="s">
        <v>137</v>
      </c>
      <c r="AC773" s="20">
        <v>77.72</v>
      </c>
      <c r="AD773" s="1">
        <v>7.9479999999999196</v>
      </c>
      <c r="AE773" s="1" t="s">
        <v>125</v>
      </c>
      <c r="AG773" s="20">
        <v>87.72</v>
      </c>
      <c r="AH773" s="1">
        <v>79.479999999999905</v>
      </c>
      <c r="AI773" s="1" t="s">
        <v>125</v>
      </c>
      <c r="AK773" s="20">
        <v>97.72</v>
      </c>
      <c r="AL773" s="1">
        <v>794.80000000000405</v>
      </c>
      <c r="AM773" s="1" t="s">
        <v>125</v>
      </c>
      <c r="AO773" s="4">
        <v>107.72</v>
      </c>
      <c r="AP773" s="1">
        <v>772228</v>
      </c>
      <c r="AQ773" s="1" t="s">
        <v>125</v>
      </c>
      <c r="AS773" s="4">
        <v>117.72</v>
      </c>
      <c r="AT773" s="1">
        <v>772228000</v>
      </c>
      <c r="AU773" s="1" t="s">
        <v>125</v>
      </c>
      <c r="AW773" s="4">
        <v>127.72</v>
      </c>
      <c r="AX773" s="1">
        <v>772228000000</v>
      </c>
      <c r="AY773" s="1" t="s">
        <v>125</v>
      </c>
      <c r="BA773" s="4">
        <v>137.72</v>
      </c>
      <c r="BB773" s="1">
        <v>772228000000000</v>
      </c>
      <c r="BC773" s="1" t="s">
        <v>125</v>
      </c>
      <c r="BE773" s="4">
        <v>147.72</v>
      </c>
      <c r="BF773" s="1">
        <v>7.72228E+17</v>
      </c>
      <c r="BG773" s="1" t="s">
        <v>125</v>
      </c>
    </row>
    <row r="774" spans="1:59" x14ac:dyDescent="0.55000000000000004">
      <c r="A774" s="20">
        <v>7.73</v>
      </c>
      <c r="B774" s="1">
        <v>773</v>
      </c>
      <c r="C774" s="1" t="s">
        <v>131</v>
      </c>
      <c r="E774" s="4">
        <v>17.73</v>
      </c>
      <c r="F774" s="21">
        <v>46.606999999999601</v>
      </c>
      <c r="G774" s="1" t="s">
        <v>129</v>
      </c>
      <c r="I774" s="20">
        <v>27.73</v>
      </c>
      <c r="J774" s="1">
        <v>46.606999999999601</v>
      </c>
      <c r="K774" s="1" t="s">
        <v>134</v>
      </c>
      <c r="M774" s="20">
        <v>37.729999999999997</v>
      </c>
      <c r="N774" s="1">
        <v>18.7789999999999</v>
      </c>
      <c r="O774" s="1" t="s">
        <v>135</v>
      </c>
      <c r="Q774" s="20">
        <v>47.73</v>
      </c>
      <c r="R774" s="1">
        <v>5.6379999999999999</v>
      </c>
      <c r="S774" s="1" t="s">
        <v>137</v>
      </c>
      <c r="U774" s="20">
        <v>57.73</v>
      </c>
      <c r="V774" s="1">
        <v>24.778999999999801</v>
      </c>
      <c r="W774" s="1" t="s">
        <v>137</v>
      </c>
      <c r="Y774" s="20">
        <v>67.73</v>
      </c>
      <c r="Z774" s="1">
        <v>288.95500000000101</v>
      </c>
      <c r="AA774" s="1" t="s">
        <v>137</v>
      </c>
      <c r="AC774" s="20">
        <v>77.73</v>
      </c>
      <c r="AD774" s="1">
        <v>7.9569999999999199</v>
      </c>
      <c r="AE774" s="1" t="s">
        <v>125</v>
      </c>
      <c r="AG774" s="20">
        <v>87.73</v>
      </c>
      <c r="AH774" s="1">
        <v>79.569999999999894</v>
      </c>
      <c r="AI774" s="1" t="s">
        <v>125</v>
      </c>
      <c r="AK774" s="20">
        <v>97.73</v>
      </c>
      <c r="AL774" s="1">
        <v>795.70000000000402</v>
      </c>
      <c r="AM774" s="1" t="s">
        <v>125</v>
      </c>
      <c r="AO774" s="4">
        <v>107.73</v>
      </c>
      <c r="AP774" s="1">
        <v>773227</v>
      </c>
      <c r="AQ774" s="1" t="s">
        <v>125</v>
      </c>
      <c r="AS774" s="4">
        <v>117.73</v>
      </c>
      <c r="AT774" s="1">
        <v>773227000</v>
      </c>
      <c r="AU774" s="1" t="s">
        <v>125</v>
      </c>
      <c r="AW774" s="4">
        <v>127.73</v>
      </c>
      <c r="AX774" s="1">
        <v>773227000000</v>
      </c>
      <c r="AY774" s="1" t="s">
        <v>125</v>
      </c>
      <c r="BA774" s="4">
        <v>137.72999999999999</v>
      </c>
      <c r="BB774" s="1">
        <v>773227000000000</v>
      </c>
      <c r="BC774" s="1" t="s">
        <v>125</v>
      </c>
      <c r="BE774" s="4">
        <v>147.72999999999999</v>
      </c>
      <c r="BF774" s="1">
        <v>7.73227E+17</v>
      </c>
      <c r="BG774" s="1" t="s">
        <v>125</v>
      </c>
    </row>
    <row r="775" spans="1:59" x14ac:dyDescent="0.55000000000000004">
      <c r="A775" s="20">
        <v>7.74</v>
      </c>
      <c r="B775" s="1">
        <v>774</v>
      </c>
      <c r="C775" s="1" t="s">
        <v>131</v>
      </c>
      <c r="E775" s="4">
        <v>17.739999999999998</v>
      </c>
      <c r="F775" s="21">
        <v>46.665999999999599</v>
      </c>
      <c r="G775" s="1" t="s">
        <v>129</v>
      </c>
      <c r="I775" s="20">
        <v>27.74</v>
      </c>
      <c r="J775" s="1">
        <v>46.665999999999599</v>
      </c>
      <c r="K775" s="1" t="s">
        <v>134</v>
      </c>
      <c r="M775" s="20">
        <v>37.74</v>
      </c>
      <c r="N775" s="1">
        <v>18.8019999999999</v>
      </c>
      <c r="O775" s="1" t="s">
        <v>135</v>
      </c>
      <c r="Q775" s="20">
        <v>47.74</v>
      </c>
      <c r="R775" s="1">
        <v>5.6440000000000001</v>
      </c>
      <c r="S775" s="1" t="s">
        <v>137</v>
      </c>
      <c r="U775" s="20">
        <v>57.74</v>
      </c>
      <c r="V775" s="1">
        <v>24.801999999999801</v>
      </c>
      <c r="W775" s="1" t="s">
        <v>137</v>
      </c>
      <c r="Y775" s="20">
        <v>67.739999999999995</v>
      </c>
      <c r="Z775" s="1">
        <v>289.29000000000099</v>
      </c>
      <c r="AA775" s="1" t="s">
        <v>137</v>
      </c>
      <c r="AC775" s="20">
        <v>77.739999999999995</v>
      </c>
      <c r="AD775" s="1">
        <v>7.9659999999999203</v>
      </c>
      <c r="AE775" s="1" t="s">
        <v>125</v>
      </c>
      <c r="AG775" s="20">
        <v>87.74</v>
      </c>
      <c r="AH775" s="1">
        <v>79.659999999999897</v>
      </c>
      <c r="AI775" s="1" t="s">
        <v>125</v>
      </c>
      <c r="AK775" s="20">
        <v>97.74</v>
      </c>
      <c r="AL775" s="1">
        <v>796.600000000004</v>
      </c>
      <c r="AM775" s="1" t="s">
        <v>125</v>
      </c>
      <c r="AO775" s="4">
        <v>107.74</v>
      </c>
      <c r="AP775" s="1">
        <v>774226</v>
      </c>
      <c r="AQ775" s="1" t="s">
        <v>125</v>
      </c>
      <c r="AS775" s="4">
        <v>117.74</v>
      </c>
      <c r="AT775" s="1">
        <v>774226000</v>
      </c>
      <c r="AU775" s="1" t="s">
        <v>125</v>
      </c>
      <c r="AW775" s="4">
        <v>127.74</v>
      </c>
      <c r="AX775" s="1">
        <v>774226000000</v>
      </c>
      <c r="AY775" s="1" t="s">
        <v>125</v>
      </c>
      <c r="BA775" s="4">
        <v>137.74</v>
      </c>
      <c r="BB775" s="1">
        <v>774226000000000</v>
      </c>
      <c r="BC775" s="1" t="s">
        <v>125</v>
      </c>
      <c r="BE775" s="4">
        <v>147.74</v>
      </c>
      <c r="BF775" s="1">
        <v>7.74226E+17</v>
      </c>
      <c r="BG775" s="1" t="s">
        <v>125</v>
      </c>
    </row>
    <row r="776" spans="1:59" x14ac:dyDescent="0.55000000000000004">
      <c r="A776" s="20">
        <v>7.75</v>
      </c>
      <c r="B776" s="1">
        <v>775</v>
      </c>
      <c r="C776" s="1" t="s">
        <v>131</v>
      </c>
      <c r="E776" s="4">
        <v>17.75</v>
      </c>
      <c r="F776" s="21">
        <v>46.724999999999604</v>
      </c>
      <c r="G776" s="1" t="s">
        <v>129</v>
      </c>
      <c r="I776" s="20">
        <v>27.75</v>
      </c>
      <c r="J776" s="1">
        <v>46.724999999999604</v>
      </c>
      <c r="K776" s="1" t="s">
        <v>134</v>
      </c>
      <c r="M776" s="20">
        <v>37.75</v>
      </c>
      <c r="N776" s="1">
        <v>18.8249999999999</v>
      </c>
      <c r="O776" s="1" t="s">
        <v>135</v>
      </c>
      <c r="Q776" s="20">
        <v>47.75</v>
      </c>
      <c r="R776" s="1">
        <v>5.65</v>
      </c>
      <c r="S776" s="1" t="s">
        <v>137</v>
      </c>
      <c r="U776" s="20">
        <v>57.75</v>
      </c>
      <c r="V776" s="1">
        <v>24.8249999999998</v>
      </c>
      <c r="W776" s="1" t="s">
        <v>137</v>
      </c>
      <c r="Y776" s="20">
        <v>67.75</v>
      </c>
      <c r="Z776" s="1">
        <v>289.62500000000102</v>
      </c>
      <c r="AA776" s="1" t="s">
        <v>137</v>
      </c>
      <c r="AC776" s="20">
        <v>77.75</v>
      </c>
      <c r="AD776" s="1">
        <v>7.9749999999999197</v>
      </c>
      <c r="AE776" s="1" t="s">
        <v>125</v>
      </c>
      <c r="AG776" s="20">
        <v>87.75</v>
      </c>
      <c r="AH776" s="1">
        <v>79.749999999999901</v>
      </c>
      <c r="AI776" s="1" t="s">
        <v>125</v>
      </c>
      <c r="AK776" s="20">
        <v>97.75</v>
      </c>
      <c r="AL776" s="1">
        <v>797.50000000000398</v>
      </c>
      <c r="AM776" s="1" t="s">
        <v>125</v>
      </c>
      <c r="AO776" s="4">
        <v>107.75</v>
      </c>
      <c r="AP776" s="1">
        <v>775225</v>
      </c>
      <c r="AQ776" s="1" t="s">
        <v>125</v>
      </c>
      <c r="AS776" s="4">
        <v>117.75</v>
      </c>
      <c r="AT776" s="1">
        <v>775225000</v>
      </c>
      <c r="AU776" s="1" t="s">
        <v>125</v>
      </c>
      <c r="AW776" s="4">
        <v>127.75</v>
      </c>
      <c r="AX776" s="1">
        <v>775225000000</v>
      </c>
      <c r="AY776" s="1" t="s">
        <v>125</v>
      </c>
      <c r="BA776" s="4">
        <v>137.75</v>
      </c>
      <c r="BB776" s="1">
        <v>775225000000000</v>
      </c>
      <c r="BC776" s="1" t="s">
        <v>125</v>
      </c>
      <c r="BE776" s="4">
        <v>147.75</v>
      </c>
      <c r="BF776" s="1">
        <v>7.75225E+17</v>
      </c>
      <c r="BG776" s="1" t="s">
        <v>125</v>
      </c>
    </row>
    <row r="777" spans="1:59" x14ac:dyDescent="0.55000000000000004">
      <c r="A777" s="20">
        <v>7.76</v>
      </c>
      <c r="B777" s="1">
        <v>776</v>
      </c>
      <c r="C777" s="1" t="s">
        <v>131</v>
      </c>
      <c r="E777" s="4">
        <v>17.760000000000002</v>
      </c>
      <c r="F777" s="21">
        <v>46.783999999999601</v>
      </c>
      <c r="G777" s="1" t="s">
        <v>129</v>
      </c>
      <c r="I777" s="20">
        <v>27.76</v>
      </c>
      <c r="J777" s="1">
        <v>46.783999999999601</v>
      </c>
      <c r="K777" s="1" t="s">
        <v>134</v>
      </c>
      <c r="M777" s="20">
        <v>37.76</v>
      </c>
      <c r="N777" s="1">
        <v>18.8479999999999</v>
      </c>
      <c r="O777" s="1" t="s">
        <v>135</v>
      </c>
      <c r="Q777" s="20">
        <v>47.76</v>
      </c>
      <c r="R777" s="1">
        <v>5.6559999999999997</v>
      </c>
      <c r="S777" s="1" t="s">
        <v>137</v>
      </c>
      <c r="U777" s="20">
        <v>57.76</v>
      </c>
      <c r="V777" s="1">
        <v>24.8479999999998</v>
      </c>
      <c r="W777" s="1" t="s">
        <v>137</v>
      </c>
      <c r="Y777" s="20">
        <v>67.760000000000005</v>
      </c>
      <c r="Z777" s="1">
        <v>289.960000000001</v>
      </c>
      <c r="AA777" s="1" t="s">
        <v>137</v>
      </c>
      <c r="AC777" s="20">
        <v>77.760000000000005</v>
      </c>
      <c r="AD777" s="1">
        <v>7.98399999999992</v>
      </c>
      <c r="AE777" s="1" t="s">
        <v>125</v>
      </c>
      <c r="AG777" s="20">
        <v>87.76</v>
      </c>
      <c r="AH777" s="1">
        <v>79.839999999999904</v>
      </c>
      <c r="AI777" s="1" t="s">
        <v>125</v>
      </c>
      <c r="AK777" s="20">
        <v>97.76</v>
      </c>
      <c r="AL777" s="1">
        <v>798.40000000000396</v>
      </c>
      <c r="AM777" s="1" t="s">
        <v>125</v>
      </c>
      <c r="AO777" s="4">
        <v>107.76</v>
      </c>
      <c r="AP777" s="1">
        <v>776224</v>
      </c>
      <c r="AQ777" s="1" t="s">
        <v>125</v>
      </c>
      <c r="AS777" s="4">
        <v>117.76</v>
      </c>
      <c r="AT777" s="1">
        <v>776224000</v>
      </c>
      <c r="AU777" s="1" t="s">
        <v>125</v>
      </c>
      <c r="AW777" s="4">
        <v>127.76</v>
      </c>
      <c r="AX777" s="1">
        <v>776224000000</v>
      </c>
      <c r="AY777" s="1" t="s">
        <v>125</v>
      </c>
      <c r="BA777" s="4">
        <v>137.76</v>
      </c>
      <c r="BB777" s="1">
        <v>776224000000000</v>
      </c>
      <c r="BC777" s="1" t="s">
        <v>125</v>
      </c>
      <c r="BE777" s="4">
        <v>147.76</v>
      </c>
      <c r="BF777" s="1">
        <v>7.76224E+17</v>
      </c>
      <c r="BG777" s="1" t="s">
        <v>125</v>
      </c>
    </row>
    <row r="778" spans="1:59" x14ac:dyDescent="0.55000000000000004">
      <c r="A778" s="20">
        <v>7.77</v>
      </c>
      <c r="B778" s="1">
        <v>777</v>
      </c>
      <c r="C778" s="1" t="s">
        <v>131</v>
      </c>
      <c r="E778" s="4">
        <v>17.77</v>
      </c>
      <c r="F778" s="21">
        <v>46.842999999999599</v>
      </c>
      <c r="G778" s="1" t="s">
        <v>129</v>
      </c>
      <c r="I778" s="20">
        <v>27.77</v>
      </c>
      <c r="J778" s="1">
        <v>46.842999999999599</v>
      </c>
      <c r="K778" s="1" t="s">
        <v>134</v>
      </c>
      <c r="M778" s="20">
        <v>37.770000000000003</v>
      </c>
      <c r="N778" s="1">
        <v>18.870999999999899</v>
      </c>
      <c r="O778" s="1" t="s">
        <v>135</v>
      </c>
      <c r="Q778" s="20">
        <v>47.77</v>
      </c>
      <c r="R778" s="1">
        <v>5.6619999999999999</v>
      </c>
      <c r="S778" s="1" t="s">
        <v>137</v>
      </c>
      <c r="U778" s="20">
        <v>57.77</v>
      </c>
      <c r="V778" s="1">
        <v>24.8709999999998</v>
      </c>
      <c r="W778" s="1" t="s">
        <v>137</v>
      </c>
      <c r="Y778" s="20">
        <v>67.77</v>
      </c>
      <c r="Z778" s="1">
        <v>290.29500000000098</v>
      </c>
      <c r="AA778" s="1" t="s">
        <v>137</v>
      </c>
      <c r="AC778" s="20">
        <v>77.77</v>
      </c>
      <c r="AD778" s="1">
        <v>7.9929999999999204</v>
      </c>
      <c r="AE778" s="1" t="s">
        <v>125</v>
      </c>
      <c r="AG778" s="20">
        <v>87.77</v>
      </c>
      <c r="AH778" s="1">
        <v>79.929999999999893</v>
      </c>
      <c r="AI778" s="1" t="s">
        <v>125</v>
      </c>
      <c r="AK778" s="20">
        <v>97.77</v>
      </c>
      <c r="AL778" s="1">
        <v>799.30000000000405</v>
      </c>
      <c r="AM778" s="1" t="s">
        <v>125</v>
      </c>
      <c r="AO778" s="4">
        <v>107.77</v>
      </c>
      <c r="AP778" s="1">
        <v>777223</v>
      </c>
      <c r="AQ778" s="1" t="s">
        <v>125</v>
      </c>
      <c r="AS778" s="4">
        <v>117.77</v>
      </c>
      <c r="AT778" s="1">
        <v>777223000</v>
      </c>
      <c r="AU778" s="1" t="s">
        <v>125</v>
      </c>
      <c r="AW778" s="4">
        <v>127.77</v>
      </c>
      <c r="AX778" s="1">
        <v>777223000000</v>
      </c>
      <c r="AY778" s="1" t="s">
        <v>125</v>
      </c>
      <c r="BA778" s="4">
        <v>137.77000000000001</v>
      </c>
      <c r="BB778" s="1">
        <v>777223000000000</v>
      </c>
      <c r="BC778" s="1" t="s">
        <v>125</v>
      </c>
      <c r="BE778" s="4">
        <v>147.77000000000001</v>
      </c>
      <c r="BF778" s="1">
        <v>7.77223E+17</v>
      </c>
      <c r="BG778" s="1" t="s">
        <v>125</v>
      </c>
    </row>
    <row r="779" spans="1:59" x14ac:dyDescent="0.55000000000000004">
      <c r="A779" s="20">
        <v>7.78</v>
      </c>
      <c r="B779" s="1">
        <v>778</v>
      </c>
      <c r="C779" s="1" t="s">
        <v>131</v>
      </c>
      <c r="E779" s="4">
        <v>17.78</v>
      </c>
      <c r="F779" s="21">
        <v>46.901999999999603</v>
      </c>
      <c r="G779" s="1" t="s">
        <v>129</v>
      </c>
      <c r="I779" s="20">
        <v>27.78</v>
      </c>
      <c r="J779" s="1">
        <v>46.901999999999603</v>
      </c>
      <c r="K779" s="1" t="s">
        <v>134</v>
      </c>
      <c r="M779" s="20">
        <v>37.78</v>
      </c>
      <c r="N779" s="1">
        <v>18.893999999999899</v>
      </c>
      <c r="O779" s="1" t="s">
        <v>135</v>
      </c>
      <c r="Q779" s="20">
        <v>47.78</v>
      </c>
      <c r="R779" s="1">
        <v>5.6680000000000001</v>
      </c>
      <c r="S779" s="1" t="s">
        <v>137</v>
      </c>
      <c r="U779" s="20">
        <v>57.78</v>
      </c>
      <c r="V779" s="1">
        <v>24.893999999999799</v>
      </c>
      <c r="W779" s="1" t="s">
        <v>137</v>
      </c>
      <c r="Y779" s="20">
        <v>67.78</v>
      </c>
      <c r="Z779" s="1">
        <v>290.63000000000102</v>
      </c>
      <c r="AA779" s="1" t="s">
        <v>137</v>
      </c>
      <c r="AC779" s="20">
        <v>77.78</v>
      </c>
      <c r="AD779" s="1">
        <v>8.0019999999999207</v>
      </c>
      <c r="AE779" s="1" t="s">
        <v>125</v>
      </c>
      <c r="AG779" s="20">
        <v>87.78</v>
      </c>
      <c r="AH779" s="1">
        <v>80.019999999999897</v>
      </c>
      <c r="AI779" s="1" t="s">
        <v>125</v>
      </c>
      <c r="AK779" s="20">
        <v>97.78</v>
      </c>
      <c r="AL779" s="1">
        <v>800.20000000000402</v>
      </c>
      <c r="AM779" s="1" t="s">
        <v>125</v>
      </c>
      <c r="AO779" s="4">
        <v>107.78</v>
      </c>
      <c r="AP779" s="1">
        <v>778222</v>
      </c>
      <c r="AQ779" s="1" t="s">
        <v>125</v>
      </c>
      <c r="AS779" s="4">
        <v>117.78</v>
      </c>
      <c r="AT779" s="1">
        <v>778222000</v>
      </c>
      <c r="AU779" s="1" t="s">
        <v>125</v>
      </c>
      <c r="AW779" s="4">
        <v>127.78</v>
      </c>
      <c r="AX779" s="1">
        <v>778222000000</v>
      </c>
      <c r="AY779" s="1" t="s">
        <v>125</v>
      </c>
      <c r="BA779" s="4">
        <v>137.78</v>
      </c>
      <c r="BB779" s="1">
        <v>778222000000000</v>
      </c>
      <c r="BC779" s="1" t="s">
        <v>125</v>
      </c>
      <c r="BE779" s="4">
        <v>147.78</v>
      </c>
      <c r="BF779" s="1">
        <v>7.78222E+17</v>
      </c>
      <c r="BG779" s="1" t="s">
        <v>125</v>
      </c>
    </row>
    <row r="780" spans="1:59" x14ac:dyDescent="0.55000000000000004">
      <c r="A780" s="20">
        <v>7.79</v>
      </c>
      <c r="B780" s="1">
        <v>779</v>
      </c>
      <c r="C780" s="1" t="s">
        <v>131</v>
      </c>
      <c r="E780" s="4">
        <v>17.79</v>
      </c>
      <c r="F780" s="21">
        <v>46.960999999999601</v>
      </c>
      <c r="G780" s="1" t="s">
        <v>129</v>
      </c>
      <c r="I780" s="20">
        <v>27.79</v>
      </c>
      <c r="J780" s="1">
        <v>46.960999999999601</v>
      </c>
      <c r="K780" s="1" t="s">
        <v>134</v>
      </c>
      <c r="M780" s="20">
        <v>37.79</v>
      </c>
      <c r="N780" s="1">
        <v>18.916999999999899</v>
      </c>
      <c r="O780" s="1" t="s">
        <v>135</v>
      </c>
      <c r="Q780" s="20">
        <v>47.79</v>
      </c>
      <c r="R780" s="1">
        <v>5.6740000000000004</v>
      </c>
      <c r="S780" s="1" t="s">
        <v>137</v>
      </c>
      <c r="U780" s="20">
        <v>57.79</v>
      </c>
      <c r="V780" s="1">
        <v>24.916999999999799</v>
      </c>
      <c r="W780" s="1" t="s">
        <v>137</v>
      </c>
      <c r="Y780" s="20">
        <v>67.790000000000006</v>
      </c>
      <c r="Z780" s="1">
        <v>290.965000000001</v>
      </c>
      <c r="AA780" s="1" t="s">
        <v>137</v>
      </c>
      <c r="AC780" s="20">
        <v>77.790000000000006</v>
      </c>
      <c r="AD780" s="1">
        <v>8.0109999999999193</v>
      </c>
      <c r="AE780" s="1" t="s">
        <v>125</v>
      </c>
      <c r="AG780" s="20">
        <v>87.79</v>
      </c>
      <c r="AH780" s="1">
        <v>80.1099999999999</v>
      </c>
      <c r="AI780" s="1" t="s">
        <v>125</v>
      </c>
      <c r="AK780" s="20">
        <v>97.79</v>
      </c>
      <c r="AL780" s="1">
        <v>801.100000000004</v>
      </c>
      <c r="AM780" s="1" t="s">
        <v>125</v>
      </c>
      <c r="AO780" s="4">
        <v>107.79</v>
      </c>
      <c r="AP780" s="1">
        <v>779221</v>
      </c>
      <c r="AQ780" s="1" t="s">
        <v>125</v>
      </c>
      <c r="AS780" s="4">
        <v>117.79</v>
      </c>
      <c r="AT780" s="1">
        <v>779221000</v>
      </c>
      <c r="AU780" s="1" t="s">
        <v>125</v>
      </c>
      <c r="AW780" s="4">
        <v>127.79</v>
      </c>
      <c r="AX780" s="1">
        <v>779221000000</v>
      </c>
      <c r="AY780" s="1" t="s">
        <v>125</v>
      </c>
      <c r="BA780" s="4">
        <v>137.79</v>
      </c>
      <c r="BB780" s="1">
        <v>779221000000000</v>
      </c>
      <c r="BC780" s="1" t="s">
        <v>125</v>
      </c>
      <c r="BE780" s="4">
        <v>147.79</v>
      </c>
      <c r="BF780" s="1">
        <v>7.79221E+17</v>
      </c>
      <c r="BG780" s="1" t="s">
        <v>125</v>
      </c>
    </row>
    <row r="781" spans="1:59" x14ac:dyDescent="0.55000000000000004">
      <c r="A781" s="20">
        <v>7.8</v>
      </c>
      <c r="B781" s="1">
        <v>780</v>
      </c>
      <c r="C781" s="1" t="s">
        <v>131</v>
      </c>
      <c r="E781" s="4">
        <v>17.8</v>
      </c>
      <c r="F781" s="21">
        <v>47.019999999999598</v>
      </c>
      <c r="G781" s="1" t="s">
        <v>129</v>
      </c>
      <c r="I781" s="20">
        <v>27.8</v>
      </c>
      <c r="J781" s="1">
        <v>47.019999999999598</v>
      </c>
      <c r="K781" s="1" t="s">
        <v>134</v>
      </c>
      <c r="M781" s="20">
        <v>37.799999999999997</v>
      </c>
      <c r="N781" s="1">
        <v>18.939999999999898</v>
      </c>
      <c r="O781" s="1" t="s">
        <v>135</v>
      </c>
      <c r="Q781" s="20">
        <v>47.8</v>
      </c>
      <c r="R781" s="1">
        <v>5.68</v>
      </c>
      <c r="S781" s="1" t="s">
        <v>137</v>
      </c>
      <c r="U781" s="20">
        <v>57.8</v>
      </c>
      <c r="V781" s="1">
        <v>24.939999999999799</v>
      </c>
      <c r="W781" s="1" t="s">
        <v>137</v>
      </c>
      <c r="Y781" s="20">
        <v>67.8</v>
      </c>
      <c r="Z781" s="1">
        <v>291.30000000000098</v>
      </c>
      <c r="AA781" s="1" t="s">
        <v>137</v>
      </c>
      <c r="AC781" s="20">
        <v>77.8</v>
      </c>
      <c r="AD781" s="1">
        <v>8.0199999999999196</v>
      </c>
      <c r="AE781" s="1" t="s">
        <v>125</v>
      </c>
      <c r="AG781" s="20">
        <v>87.8</v>
      </c>
      <c r="AH781" s="1">
        <v>80.199999999999903</v>
      </c>
      <c r="AI781" s="1" t="s">
        <v>125</v>
      </c>
      <c r="AK781" s="20">
        <v>97.8</v>
      </c>
      <c r="AL781" s="1">
        <v>802.00000000000398</v>
      </c>
      <c r="AM781" s="1" t="s">
        <v>125</v>
      </c>
      <c r="AO781" s="4">
        <v>107.8</v>
      </c>
      <c r="AP781" s="1">
        <v>780220</v>
      </c>
      <c r="AQ781" s="1" t="s">
        <v>125</v>
      </c>
      <c r="AS781" s="4">
        <v>117.8</v>
      </c>
      <c r="AT781" s="1">
        <v>780220000</v>
      </c>
      <c r="AU781" s="1" t="s">
        <v>125</v>
      </c>
      <c r="AW781" s="4">
        <v>127.8</v>
      </c>
      <c r="AX781" s="1">
        <v>780220000000</v>
      </c>
      <c r="AY781" s="1" t="s">
        <v>125</v>
      </c>
      <c r="BA781" s="4">
        <v>137.80000000000001</v>
      </c>
      <c r="BB781" s="1">
        <v>780220000000000</v>
      </c>
      <c r="BC781" s="1" t="s">
        <v>125</v>
      </c>
      <c r="BE781" s="4">
        <v>147.80000000000001</v>
      </c>
      <c r="BF781" s="1">
        <v>7.8022E+17</v>
      </c>
      <c r="BG781" s="1" t="s">
        <v>125</v>
      </c>
    </row>
    <row r="782" spans="1:59" x14ac:dyDescent="0.55000000000000004">
      <c r="A782" s="20">
        <v>7.81</v>
      </c>
      <c r="B782" s="1">
        <v>781</v>
      </c>
      <c r="C782" s="1" t="s">
        <v>131</v>
      </c>
      <c r="E782" s="4">
        <v>17.809999999999999</v>
      </c>
      <c r="F782" s="21">
        <v>47.078999999999603</v>
      </c>
      <c r="G782" s="1" t="s">
        <v>129</v>
      </c>
      <c r="I782" s="20">
        <v>27.81</v>
      </c>
      <c r="J782" s="1">
        <v>47.078999999999603</v>
      </c>
      <c r="K782" s="1" t="s">
        <v>134</v>
      </c>
      <c r="M782" s="20">
        <v>37.81</v>
      </c>
      <c r="N782" s="1">
        <v>18.962999999999901</v>
      </c>
      <c r="O782" s="1" t="s">
        <v>135</v>
      </c>
      <c r="Q782" s="20">
        <v>47.81</v>
      </c>
      <c r="R782" s="1">
        <v>5.6859999999999999</v>
      </c>
      <c r="S782" s="1" t="s">
        <v>137</v>
      </c>
      <c r="U782" s="20">
        <v>57.81</v>
      </c>
      <c r="V782" s="1">
        <v>24.962999999999798</v>
      </c>
      <c r="W782" s="1" t="s">
        <v>137</v>
      </c>
      <c r="Y782" s="20">
        <v>67.81</v>
      </c>
      <c r="Z782" s="1">
        <v>291.63500000000101</v>
      </c>
      <c r="AA782" s="1" t="s">
        <v>137</v>
      </c>
      <c r="AC782" s="20">
        <v>77.81</v>
      </c>
      <c r="AD782" s="1">
        <v>8.02899999999992</v>
      </c>
      <c r="AE782" s="1" t="s">
        <v>125</v>
      </c>
      <c r="AG782" s="20">
        <v>87.81</v>
      </c>
      <c r="AH782" s="1">
        <v>80.289999999999907</v>
      </c>
      <c r="AI782" s="1" t="s">
        <v>125</v>
      </c>
      <c r="AK782" s="20">
        <v>97.81</v>
      </c>
      <c r="AL782" s="1">
        <v>802.90000000000396</v>
      </c>
      <c r="AM782" s="1" t="s">
        <v>125</v>
      </c>
      <c r="AO782" s="4">
        <v>107.81</v>
      </c>
      <c r="AP782" s="1">
        <v>781219</v>
      </c>
      <c r="AQ782" s="1" t="s">
        <v>125</v>
      </c>
      <c r="AS782" s="4">
        <v>117.81</v>
      </c>
      <c r="AT782" s="1">
        <v>781219000</v>
      </c>
      <c r="AU782" s="1" t="s">
        <v>125</v>
      </c>
      <c r="AW782" s="4">
        <v>127.81</v>
      </c>
      <c r="AX782" s="1">
        <v>781219000000</v>
      </c>
      <c r="AY782" s="1" t="s">
        <v>125</v>
      </c>
      <c r="BA782" s="4">
        <v>137.81</v>
      </c>
      <c r="BB782" s="1">
        <v>781219000000000</v>
      </c>
      <c r="BC782" s="1" t="s">
        <v>125</v>
      </c>
      <c r="BE782" s="4">
        <v>147.81</v>
      </c>
      <c r="BF782" s="1">
        <v>7.81219E+17</v>
      </c>
      <c r="BG782" s="1" t="s">
        <v>125</v>
      </c>
    </row>
    <row r="783" spans="1:59" x14ac:dyDescent="0.55000000000000004">
      <c r="A783" s="20">
        <v>7.82</v>
      </c>
      <c r="B783" s="1">
        <v>782</v>
      </c>
      <c r="C783" s="1" t="s">
        <v>131</v>
      </c>
      <c r="E783" s="4">
        <v>17.82</v>
      </c>
      <c r="F783" s="21">
        <v>47.1379999999996</v>
      </c>
      <c r="G783" s="1" t="s">
        <v>129</v>
      </c>
      <c r="I783" s="20">
        <v>27.82</v>
      </c>
      <c r="J783" s="1">
        <v>47.1379999999996</v>
      </c>
      <c r="K783" s="1" t="s">
        <v>134</v>
      </c>
      <c r="M783" s="20">
        <v>37.82</v>
      </c>
      <c r="N783" s="1">
        <v>18.985999999999901</v>
      </c>
      <c r="O783" s="1" t="s">
        <v>135</v>
      </c>
      <c r="Q783" s="20">
        <v>47.82</v>
      </c>
      <c r="R783" s="1">
        <v>5.6920000000000002</v>
      </c>
      <c r="S783" s="1" t="s">
        <v>137</v>
      </c>
      <c r="U783" s="20">
        <v>57.82</v>
      </c>
      <c r="V783" s="1">
        <v>24.985999999999802</v>
      </c>
      <c r="W783" s="1" t="s">
        <v>137</v>
      </c>
      <c r="Y783" s="20">
        <v>67.819999999999993</v>
      </c>
      <c r="Z783" s="1">
        <v>291.97000000000099</v>
      </c>
      <c r="AA783" s="1" t="s">
        <v>137</v>
      </c>
      <c r="AC783" s="20">
        <v>77.819999999999993</v>
      </c>
      <c r="AD783" s="1">
        <v>8.0379999999999203</v>
      </c>
      <c r="AE783" s="1" t="s">
        <v>125</v>
      </c>
      <c r="AG783" s="20">
        <v>87.82</v>
      </c>
      <c r="AH783" s="1">
        <v>80.379999999999896</v>
      </c>
      <c r="AI783" s="1" t="s">
        <v>125</v>
      </c>
      <c r="AK783" s="20">
        <v>97.82</v>
      </c>
      <c r="AL783" s="1">
        <v>803.80000000000496</v>
      </c>
      <c r="AM783" s="1" t="s">
        <v>125</v>
      </c>
      <c r="AO783" s="4">
        <v>107.82</v>
      </c>
      <c r="AP783" s="1">
        <v>782218</v>
      </c>
      <c r="AQ783" s="1" t="s">
        <v>125</v>
      </c>
      <c r="AS783" s="4">
        <v>117.82</v>
      </c>
      <c r="AT783" s="1">
        <v>782218000</v>
      </c>
      <c r="AU783" s="1" t="s">
        <v>125</v>
      </c>
      <c r="AW783" s="4">
        <v>127.82</v>
      </c>
      <c r="AX783" s="1">
        <v>782218000000</v>
      </c>
      <c r="AY783" s="1" t="s">
        <v>125</v>
      </c>
      <c r="BA783" s="4">
        <v>137.82</v>
      </c>
      <c r="BB783" s="1">
        <v>782218000000000</v>
      </c>
      <c r="BC783" s="1" t="s">
        <v>125</v>
      </c>
      <c r="BE783" s="4">
        <v>147.82</v>
      </c>
      <c r="BF783" s="1">
        <v>7.82218E+17</v>
      </c>
      <c r="BG783" s="1" t="s">
        <v>125</v>
      </c>
    </row>
    <row r="784" spans="1:59" x14ac:dyDescent="0.55000000000000004">
      <c r="A784" s="20">
        <v>7.83</v>
      </c>
      <c r="B784" s="1">
        <v>783</v>
      </c>
      <c r="C784" s="1" t="s">
        <v>131</v>
      </c>
      <c r="E784" s="4">
        <v>17.829999999999998</v>
      </c>
      <c r="F784" s="21">
        <v>47.196999999999598</v>
      </c>
      <c r="G784" s="1" t="s">
        <v>129</v>
      </c>
      <c r="I784" s="20">
        <v>27.83</v>
      </c>
      <c r="J784" s="1">
        <v>47.196999999999598</v>
      </c>
      <c r="K784" s="1" t="s">
        <v>134</v>
      </c>
      <c r="M784" s="20">
        <v>37.83</v>
      </c>
      <c r="N784" s="1">
        <v>19.008999999999901</v>
      </c>
      <c r="O784" s="1" t="s">
        <v>135</v>
      </c>
      <c r="Q784" s="20">
        <v>47.83</v>
      </c>
      <c r="R784" s="1">
        <v>5.6980000000000004</v>
      </c>
      <c r="S784" s="1" t="s">
        <v>137</v>
      </c>
      <c r="U784" s="20">
        <v>57.83</v>
      </c>
      <c r="V784" s="1">
        <v>25.008999999999801</v>
      </c>
      <c r="W784" s="1" t="s">
        <v>137</v>
      </c>
      <c r="Y784" s="20">
        <v>67.83</v>
      </c>
      <c r="Z784" s="1">
        <v>292.30500000000097</v>
      </c>
      <c r="AA784" s="1" t="s">
        <v>137</v>
      </c>
      <c r="AC784" s="20">
        <v>77.83</v>
      </c>
      <c r="AD784" s="1">
        <v>8.0469999999999207</v>
      </c>
      <c r="AE784" s="1" t="s">
        <v>125</v>
      </c>
      <c r="AG784" s="20">
        <v>87.83</v>
      </c>
      <c r="AH784" s="1">
        <v>80.469999999999899</v>
      </c>
      <c r="AI784" s="1" t="s">
        <v>125</v>
      </c>
      <c r="AK784" s="20">
        <v>97.83</v>
      </c>
      <c r="AL784" s="1">
        <v>804.70000000000402</v>
      </c>
      <c r="AM784" s="1" t="s">
        <v>125</v>
      </c>
      <c r="AO784" s="4">
        <v>107.83</v>
      </c>
      <c r="AP784" s="1">
        <v>783217</v>
      </c>
      <c r="AQ784" s="1" t="s">
        <v>125</v>
      </c>
      <c r="AS784" s="4">
        <v>117.83</v>
      </c>
      <c r="AT784" s="1">
        <v>783217000</v>
      </c>
      <c r="AU784" s="1" t="s">
        <v>125</v>
      </c>
      <c r="AW784" s="4">
        <v>127.83</v>
      </c>
      <c r="AX784" s="1">
        <v>783217000000</v>
      </c>
      <c r="AY784" s="1" t="s">
        <v>125</v>
      </c>
      <c r="BA784" s="4">
        <v>137.83000000000001</v>
      </c>
      <c r="BB784" s="1">
        <v>783217000000000</v>
      </c>
      <c r="BC784" s="1" t="s">
        <v>125</v>
      </c>
      <c r="BE784" s="4">
        <v>147.83000000000001</v>
      </c>
      <c r="BF784" s="1">
        <v>7.83217E+17</v>
      </c>
      <c r="BG784" s="1" t="s">
        <v>125</v>
      </c>
    </row>
    <row r="785" spans="1:59" x14ac:dyDescent="0.55000000000000004">
      <c r="A785" s="20">
        <v>7.84</v>
      </c>
      <c r="B785" s="1">
        <v>784</v>
      </c>
      <c r="C785" s="1" t="s">
        <v>131</v>
      </c>
      <c r="E785" s="4">
        <v>17.84</v>
      </c>
      <c r="F785" s="21">
        <v>47.255999999999602</v>
      </c>
      <c r="G785" s="1" t="s">
        <v>129</v>
      </c>
      <c r="I785" s="20">
        <v>27.84</v>
      </c>
      <c r="J785" s="1">
        <v>47.255999999999602</v>
      </c>
      <c r="K785" s="1" t="s">
        <v>134</v>
      </c>
      <c r="M785" s="20">
        <v>37.840000000000003</v>
      </c>
      <c r="N785" s="1">
        <v>19.031999999999901</v>
      </c>
      <c r="O785" s="1" t="s">
        <v>135</v>
      </c>
      <c r="Q785" s="20">
        <v>47.84</v>
      </c>
      <c r="R785" s="1">
        <v>5.7039999999999997</v>
      </c>
      <c r="S785" s="1" t="s">
        <v>137</v>
      </c>
      <c r="U785" s="20">
        <v>57.84</v>
      </c>
      <c r="V785" s="1">
        <v>25.031999999999801</v>
      </c>
      <c r="W785" s="1" t="s">
        <v>137</v>
      </c>
      <c r="Y785" s="20">
        <v>67.84</v>
      </c>
      <c r="Z785" s="1">
        <v>292.64000000000101</v>
      </c>
      <c r="AA785" s="1" t="s">
        <v>137</v>
      </c>
      <c r="AC785" s="20">
        <v>77.84</v>
      </c>
      <c r="AD785" s="1">
        <v>8.0559999999999192</v>
      </c>
      <c r="AE785" s="1" t="s">
        <v>125</v>
      </c>
      <c r="AG785" s="20">
        <v>87.84</v>
      </c>
      <c r="AH785" s="1">
        <v>80.559999999999903</v>
      </c>
      <c r="AI785" s="1" t="s">
        <v>125</v>
      </c>
      <c r="AK785" s="20">
        <v>97.84</v>
      </c>
      <c r="AL785" s="1">
        <v>805.600000000004</v>
      </c>
      <c r="AM785" s="1" t="s">
        <v>125</v>
      </c>
      <c r="AO785" s="4">
        <v>107.84</v>
      </c>
      <c r="AP785" s="1">
        <v>784216</v>
      </c>
      <c r="AQ785" s="1" t="s">
        <v>125</v>
      </c>
      <c r="AS785" s="4">
        <v>117.84</v>
      </c>
      <c r="AT785" s="1">
        <v>784216000</v>
      </c>
      <c r="AU785" s="1" t="s">
        <v>125</v>
      </c>
      <c r="AW785" s="4">
        <v>127.84</v>
      </c>
      <c r="AX785" s="1">
        <v>784216000000</v>
      </c>
      <c r="AY785" s="1" t="s">
        <v>125</v>
      </c>
      <c r="BA785" s="4">
        <v>137.84</v>
      </c>
      <c r="BB785" s="1">
        <v>784216000000000</v>
      </c>
      <c r="BC785" s="1" t="s">
        <v>125</v>
      </c>
      <c r="BE785" s="4">
        <v>147.84</v>
      </c>
      <c r="BF785" s="1">
        <v>7.84216E+17</v>
      </c>
      <c r="BG785" s="1" t="s">
        <v>125</v>
      </c>
    </row>
    <row r="786" spans="1:59" x14ac:dyDescent="0.55000000000000004">
      <c r="A786" s="20">
        <v>7.85</v>
      </c>
      <c r="B786" s="1">
        <v>785</v>
      </c>
      <c r="C786" s="1" t="s">
        <v>131</v>
      </c>
      <c r="E786" s="4">
        <v>17.850000000000001</v>
      </c>
      <c r="F786" s="21">
        <v>47.3149999999996</v>
      </c>
      <c r="G786" s="1" t="s">
        <v>129</v>
      </c>
      <c r="I786" s="20">
        <v>27.85</v>
      </c>
      <c r="J786" s="1">
        <v>47.3149999999996</v>
      </c>
      <c r="K786" s="1" t="s">
        <v>134</v>
      </c>
      <c r="M786" s="20">
        <v>37.85</v>
      </c>
      <c r="N786" s="1">
        <v>19.0549999999999</v>
      </c>
      <c r="O786" s="1" t="s">
        <v>135</v>
      </c>
      <c r="Q786" s="20">
        <v>47.85</v>
      </c>
      <c r="R786" s="1">
        <v>5.71</v>
      </c>
      <c r="S786" s="1" t="s">
        <v>137</v>
      </c>
      <c r="U786" s="20">
        <v>57.85</v>
      </c>
      <c r="V786" s="1">
        <v>25.054999999999801</v>
      </c>
      <c r="W786" s="1" t="s">
        <v>137</v>
      </c>
      <c r="Y786" s="20">
        <v>67.849999999999994</v>
      </c>
      <c r="Z786" s="1">
        <v>292.97500000000099</v>
      </c>
      <c r="AA786" s="1" t="s">
        <v>137</v>
      </c>
      <c r="AC786" s="20">
        <v>77.849999999999994</v>
      </c>
      <c r="AD786" s="1">
        <v>8.0649999999999196</v>
      </c>
      <c r="AE786" s="1" t="s">
        <v>125</v>
      </c>
      <c r="AG786" s="20">
        <v>87.85</v>
      </c>
      <c r="AH786" s="1">
        <v>80.649999999999906</v>
      </c>
      <c r="AI786" s="1" t="s">
        <v>125</v>
      </c>
      <c r="AK786" s="20">
        <v>97.85</v>
      </c>
      <c r="AL786" s="1">
        <v>806.50000000000398</v>
      </c>
      <c r="AM786" s="1" t="s">
        <v>125</v>
      </c>
      <c r="AO786" s="4">
        <v>107.85</v>
      </c>
      <c r="AP786" s="1">
        <v>785215</v>
      </c>
      <c r="AQ786" s="1" t="s">
        <v>125</v>
      </c>
      <c r="AS786" s="4">
        <v>117.85</v>
      </c>
      <c r="AT786" s="1">
        <v>785215000</v>
      </c>
      <c r="AU786" s="1" t="s">
        <v>125</v>
      </c>
      <c r="AW786" s="4">
        <v>127.85</v>
      </c>
      <c r="AX786" s="1">
        <v>785215000000</v>
      </c>
      <c r="AY786" s="1" t="s">
        <v>125</v>
      </c>
      <c r="BA786" s="4">
        <v>137.85</v>
      </c>
      <c r="BB786" s="1">
        <v>785215000000000</v>
      </c>
      <c r="BC786" s="1" t="s">
        <v>125</v>
      </c>
      <c r="BE786" s="4">
        <v>147.85</v>
      </c>
      <c r="BF786" s="1">
        <v>7.85215E+17</v>
      </c>
      <c r="BG786" s="1" t="s">
        <v>125</v>
      </c>
    </row>
    <row r="787" spans="1:59" x14ac:dyDescent="0.55000000000000004">
      <c r="A787" s="20">
        <v>7.86</v>
      </c>
      <c r="B787" s="1">
        <v>786</v>
      </c>
      <c r="C787" s="1" t="s">
        <v>131</v>
      </c>
      <c r="E787" s="4">
        <v>17.86</v>
      </c>
      <c r="F787" s="21">
        <v>47.373999999999597</v>
      </c>
      <c r="G787" s="1" t="s">
        <v>129</v>
      </c>
      <c r="I787" s="20">
        <v>27.86</v>
      </c>
      <c r="J787" s="1">
        <v>47.373999999999597</v>
      </c>
      <c r="K787" s="1" t="s">
        <v>134</v>
      </c>
      <c r="M787" s="20">
        <v>37.86</v>
      </c>
      <c r="N787" s="1">
        <v>19.0779999999999</v>
      </c>
      <c r="O787" s="1" t="s">
        <v>135</v>
      </c>
      <c r="Q787" s="20">
        <v>47.86</v>
      </c>
      <c r="R787" s="1">
        <v>5.7160000000000002</v>
      </c>
      <c r="S787" s="1" t="s">
        <v>137</v>
      </c>
      <c r="U787" s="20">
        <v>57.86</v>
      </c>
      <c r="V787" s="1">
        <v>25.0779999999998</v>
      </c>
      <c r="W787" s="1" t="s">
        <v>137</v>
      </c>
      <c r="Y787" s="20">
        <v>67.86</v>
      </c>
      <c r="Z787" s="1">
        <v>293.31000000000103</v>
      </c>
      <c r="AA787" s="1" t="s">
        <v>137</v>
      </c>
      <c r="AC787" s="20">
        <v>77.86</v>
      </c>
      <c r="AD787" s="1">
        <v>8.0739999999999199</v>
      </c>
      <c r="AE787" s="1" t="s">
        <v>125</v>
      </c>
      <c r="AG787" s="20">
        <v>87.86</v>
      </c>
      <c r="AH787" s="1">
        <v>80.739999999999895</v>
      </c>
      <c r="AI787" s="1" t="s">
        <v>125</v>
      </c>
      <c r="AK787" s="20">
        <v>97.86</v>
      </c>
      <c r="AL787" s="1">
        <v>807.40000000000396</v>
      </c>
      <c r="AM787" s="1" t="s">
        <v>125</v>
      </c>
      <c r="AO787" s="4">
        <v>107.86</v>
      </c>
      <c r="AP787" s="1">
        <v>786214</v>
      </c>
      <c r="AQ787" s="1" t="s">
        <v>125</v>
      </c>
      <c r="AS787" s="4">
        <v>117.86</v>
      </c>
      <c r="AT787" s="1">
        <v>786214000</v>
      </c>
      <c r="AU787" s="1" t="s">
        <v>125</v>
      </c>
      <c r="AW787" s="4">
        <v>127.86</v>
      </c>
      <c r="AX787" s="1">
        <v>786214000000</v>
      </c>
      <c r="AY787" s="1" t="s">
        <v>125</v>
      </c>
      <c r="BA787" s="4">
        <v>137.86000000000001</v>
      </c>
      <c r="BB787" s="1">
        <v>786214000000000</v>
      </c>
      <c r="BC787" s="1" t="s">
        <v>125</v>
      </c>
      <c r="BE787" s="4">
        <v>147.86000000000001</v>
      </c>
      <c r="BF787" s="1">
        <v>7.86214E+17</v>
      </c>
      <c r="BG787" s="1" t="s">
        <v>125</v>
      </c>
    </row>
    <row r="788" spans="1:59" x14ac:dyDescent="0.55000000000000004">
      <c r="A788" s="20">
        <v>7.87</v>
      </c>
      <c r="B788" s="1">
        <v>787</v>
      </c>
      <c r="C788" s="1" t="s">
        <v>131</v>
      </c>
      <c r="E788" s="4">
        <v>17.87</v>
      </c>
      <c r="F788" s="21">
        <v>47.432999999999602</v>
      </c>
      <c r="G788" s="1" t="s">
        <v>129</v>
      </c>
      <c r="I788" s="20">
        <v>27.87</v>
      </c>
      <c r="J788" s="1">
        <v>47.432999999999602</v>
      </c>
      <c r="K788" s="1" t="s">
        <v>134</v>
      </c>
      <c r="M788" s="20">
        <v>37.869999999999997</v>
      </c>
      <c r="N788" s="1">
        <v>19.1009999999999</v>
      </c>
      <c r="O788" s="1" t="s">
        <v>135</v>
      </c>
      <c r="Q788" s="20">
        <v>47.87</v>
      </c>
      <c r="R788" s="1">
        <v>5.7220000000000004</v>
      </c>
      <c r="S788" s="1" t="s">
        <v>137</v>
      </c>
      <c r="U788" s="20">
        <v>57.87</v>
      </c>
      <c r="V788" s="1">
        <v>25.1009999999998</v>
      </c>
      <c r="W788" s="1" t="s">
        <v>137</v>
      </c>
      <c r="Y788" s="20">
        <v>67.87</v>
      </c>
      <c r="Z788" s="1">
        <v>293.645000000001</v>
      </c>
      <c r="AA788" s="1" t="s">
        <v>137</v>
      </c>
      <c r="AC788" s="20">
        <v>77.87</v>
      </c>
      <c r="AD788" s="1">
        <v>8.0829999999999202</v>
      </c>
      <c r="AE788" s="1" t="s">
        <v>125</v>
      </c>
      <c r="AG788" s="20">
        <v>87.87</v>
      </c>
      <c r="AH788" s="1">
        <v>80.829999999999899</v>
      </c>
      <c r="AI788" s="1" t="s">
        <v>125</v>
      </c>
      <c r="AK788" s="20">
        <v>97.87</v>
      </c>
      <c r="AL788" s="1">
        <v>808.30000000000496</v>
      </c>
      <c r="AM788" s="1" t="s">
        <v>125</v>
      </c>
      <c r="AO788" s="4">
        <v>107.87</v>
      </c>
      <c r="AP788" s="1">
        <v>787213</v>
      </c>
      <c r="AQ788" s="1" t="s">
        <v>125</v>
      </c>
      <c r="AS788" s="4">
        <v>117.87</v>
      </c>
      <c r="AT788" s="1">
        <v>787213000</v>
      </c>
      <c r="AU788" s="1" t="s">
        <v>125</v>
      </c>
      <c r="AW788" s="4">
        <v>127.87</v>
      </c>
      <c r="AX788" s="1">
        <v>787213000000</v>
      </c>
      <c r="AY788" s="1" t="s">
        <v>125</v>
      </c>
      <c r="BA788" s="4">
        <v>137.87</v>
      </c>
      <c r="BB788" s="1">
        <v>787213000000000</v>
      </c>
      <c r="BC788" s="1" t="s">
        <v>125</v>
      </c>
      <c r="BE788" s="4">
        <v>147.87</v>
      </c>
      <c r="BF788" s="1">
        <v>7.87213E+17</v>
      </c>
      <c r="BG788" s="1" t="s">
        <v>125</v>
      </c>
    </row>
    <row r="789" spans="1:59" x14ac:dyDescent="0.55000000000000004">
      <c r="A789" s="20">
        <v>7.88</v>
      </c>
      <c r="B789" s="1">
        <v>788</v>
      </c>
      <c r="C789" s="1" t="s">
        <v>131</v>
      </c>
      <c r="E789" s="4">
        <v>17.88</v>
      </c>
      <c r="F789" s="21">
        <v>47.491999999999599</v>
      </c>
      <c r="G789" s="1" t="s">
        <v>129</v>
      </c>
      <c r="I789" s="20">
        <v>27.88</v>
      </c>
      <c r="J789" s="1">
        <v>47.491999999999599</v>
      </c>
      <c r="K789" s="1" t="s">
        <v>134</v>
      </c>
      <c r="M789" s="20">
        <v>37.880000000000003</v>
      </c>
      <c r="N789" s="1">
        <v>19.123999999999899</v>
      </c>
      <c r="O789" s="1" t="s">
        <v>135</v>
      </c>
      <c r="Q789" s="20">
        <v>47.88</v>
      </c>
      <c r="R789" s="1">
        <v>5.7279999999999998</v>
      </c>
      <c r="S789" s="1" t="s">
        <v>137</v>
      </c>
      <c r="U789" s="20">
        <v>57.88</v>
      </c>
      <c r="V789" s="1">
        <v>25.1239999999998</v>
      </c>
      <c r="W789" s="1" t="s">
        <v>137</v>
      </c>
      <c r="Y789" s="20">
        <v>67.88</v>
      </c>
      <c r="Z789" s="1">
        <v>293.98000000000098</v>
      </c>
      <c r="AA789" s="1" t="s">
        <v>137</v>
      </c>
      <c r="AC789" s="20">
        <v>77.88</v>
      </c>
      <c r="AD789" s="1">
        <v>8.0919999999999206</v>
      </c>
      <c r="AE789" s="1" t="s">
        <v>125</v>
      </c>
      <c r="AG789" s="20">
        <v>87.88</v>
      </c>
      <c r="AH789" s="1">
        <v>80.919999999999902</v>
      </c>
      <c r="AI789" s="1" t="s">
        <v>125</v>
      </c>
      <c r="AK789" s="20">
        <v>97.88</v>
      </c>
      <c r="AL789" s="1">
        <v>809.20000000000402</v>
      </c>
      <c r="AM789" s="1" t="s">
        <v>125</v>
      </c>
      <c r="AO789" s="4">
        <v>107.88</v>
      </c>
      <c r="AP789" s="1">
        <v>788212</v>
      </c>
      <c r="AQ789" s="1" t="s">
        <v>125</v>
      </c>
      <c r="AS789" s="4">
        <v>117.88</v>
      </c>
      <c r="AT789" s="1">
        <v>788212000</v>
      </c>
      <c r="AU789" s="1" t="s">
        <v>125</v>
      </c>
      <c r="AW789" s="4">
        <v>127.88</v>
      </c>
      <c r="AX789" s="1">
        <v>788212000000</v>
      </c>
      <c r="AY789" s="1" t="s">
        <v>125</v>
      </c>
      <c r="BA789" s="4">
        <v>137.88</v>
      </c>
      <c r="BB789" s="1">
        <v>788212000000000</v>
      </c>
      <c r="BC789" s="1" t="s">
        <v>125</v>
      </c>
      <c r="BE789" s="4">
        <v>147.88</v>
      </c>
      <c r="BF789" s="1">
        <v>7.88212E+17</v>
      </c>
      <c r="BG789" s="1" t="s">
        <v>125</v>
      </c>
    </row>
    <row r="790" spans="1:59" x14ac:dyDescent="0.55000000000000004">
      <c r="A790" s="20">
        <v>7.89</v>
      </c>
      <c r="B790" s="1">
        <v>789</v>
      </c>
      <c r="C790" s="1" t="s">
        <v>131</v>
      </c>
      <c r="E790" s="4">
        <v>17.89</v>
      </c>
      <c r="F790" s="21">
        <v>47.550999999999597</v>
      </c>
      <c r="G790" s="1" t="s">
        <v>129</v>
      </c>
      <c r="I790" s="20">
        <v>27.89</v>
      </c>
      <c r="J790" s="1">
        <v>47.550999999999597</v>
      </c>
      <c r="K790" s="1" t="s">
        <v>134</v>
      </c>
      <c r="M790" s="20">
        <v>37.89</v>
      </c>
      <c r="N790" s="1">
        <v>19.146999999999899</v>
      </c>
      <c r="O790" s="1" t="s">
        <v>135</v>
      </c>
      <c r="Q790" s="20">
        <v>47.89</v>
      </c>
      <c r="R790" s="1">
        <v>5.734</v>
      </c>
      <c r="S790" s="1" t="s">
        <v>137</v>
      </c>
      <c r="U790" s="20">
        <v>57.89</v>
      </c>
      <c r="V790" s="1">
        <v>25.1469999999998</v>
      </c>
      <c r="W790" s="1" t="s">
        <v>137</v>
      </c>
      <c r="Y790" s="20">
        <v>67.89</v>
      </c>
      <c r="Z790" s="1">
        <v>294.31500000000102</v>
      </c>
      <c r="AA790" s="1" t="s">
        <v>137</v>
      </c>
      <c r="AC790" s="20">
        <v>77.89</v>
      </c>
      <c r="AD790" s="1">
        <v>8.1009999999999192</v>
      </c>
      <c r="AE790" s="1" t="s">
        <v>125</v>
      </c>
      <c r="AG790" s="20">
        <v>87.89</v>
      </c>
      <c r="AH790" s="1">
        <v>81.009999999999906</v>
      </c>
      <c r="AI790" s="1" t="s">
        <v>125</v>
      </c>
      <c r="AK790" s="20">
        <v>97.89</v>
      </c>
      <c r="AL790" s="1">
        <v>810.100000000004</v>
      </c>
      <c r="AM790" s="1" t="s">
        <v>125</v>
      </c>
      <c r="AO790" s="4">
        <v>107.89</v>
      </c>
      <c r="AP790" s="1">
        <v>789211</v>
      </c>
      <c r="AQ790" s="1" t="s">
        <v>125</v>
      </c>
      <c r="AS790" s="4">
        <v>117.89</v>
      </c>
      <c r="AT790" s="1">
        <v>789211000</v>
      </c>
      <c r="AU790" s="1" t="s">
        <v>125</v>
      </c>
      <c r="AW790" s="4">
        <v>127.89</v>
      </c>
      <c r="AX790" s="1">
        <v>789211000000</v>
      </c>
      <c r="AY790" s="1" t="s">
        <v>125</v>
      </c>
      <c r="BA790" s="4">
        <v>137.88999999999999</v>
      </c>
      <c r="BB790" s="1">
        <v>789211000000000</v>
      </c>
      <c r="BC790" s="1" t="s">
        <v>125</v>
      </c>
      <c r="BE790" s="4">
        <v>147.88999999999999</v>
      </c>
      <c r="BF790" s="1">
        <v>7.89211E+17</v>
      </c>
      <c r="BG790" s="1" t="s">
        <v>125</v>
      </c>
    </row>
    <row r="791" spans="1:59" x14ac:dyDescent="0.55000000000000004">
      <c r="A791" s="20">
        <v>7.9</v>
      </c>
      <c r="B791" s="1">
        <v>790</v>
      </c>
      <c r="C791" s="1" t="s">
        <v>131</v>
      </c>
      <c r="E791" s="4">
        <v>17.899999999999999</v>
      </c>
      <c r="F791" s="21">
        <v>47.609999999999602</v>
      </c>
      <c r="G791" s="1" t="s">
        <v>129</v>
      </c>
      <c r="I791" s="20">
        <v>27.9</v>
      </c>
      <c r="J791" s="1">
        <v>47.609999999999602</v>
      </c>
      <c r="K791" s="1" t="s">
        <v>134</v>
      </c>
      <c r="M791" s="20">
        <v>37.9</v>
      </c>
      <c r="N791" s="1">
        <v>19.169999999999899</v>
      </c>
      <c r="O791" s="1" t="s">
        <v>135</v>
      </c>
      <c r="Q791" s="20">
        <v>47.9</v>
      </c>
      <c r="R791" s="1">
        <v>5.74</v>
      </c>
      <c r="S791" s="1" t="s">
        <v>137</v>
      </c>
      <c r="U791" s="20">
        <v>57.9</v>
      </c>
      <c r="V791" s="1">
        <v>25.169999999999799</v>
      </c>
      <c r="W791" s="1" t="s">
        <v>137</v>
      </c>
      <c r="Y791" s="20">
        <v>67.900000000000006</v>
      </c>
      <c r="Z791" s="1">
        <v>294.650000000001</v>
      </c>
      <c r="AA791" s="1" t="s">
        <v>137</v>
      </c>
      <c r="AC791" s="20">
        <v>77.900000000000006</v>
      </c>
      <c r="AD791" s="1">
        <v>8.1099999999999195</v>
      </c>
      <c r="AE791" s="1" t="s">
        <v>125</v>
      </c>
      <c r="AG791" s="20">
        <v>87.9</v>
      </c>
      <c r="AH791" s="1">
        <v>81.099999999999895</v>
      </c>
      <c r="AI791" s="1" t="s">
        <v>125</v>
      </c>
      <c r="AK791" s="20">
        <v>97.9</v>
      </c>
      <c r="AL791" s="1">
        <v>811.000000000005</v>
      </c>
      <c r="AM791" s="1" t="s">
        <v>125</v>
      </c>
      <c r="AO791" s="4">
        <v>107.9</v>
      </c>
      <c r="AP791" s="1">
        <v>790210</v>
      </c>
      <c r="AQ791" s="1" t="s">
        <v>125</v>
      </c>
      <c r="AS791" s="4">
        <v>117.9</v>
      </c>
      <c r="AT791" s="1">
        <v>790210000</v>
      </c>
      <c r="AU791" s="1" t="s">
        <v>125</v>
      </c>
      <c r="AW791" s="4">
        <v>127.9</v>
      </c>
      <c r="AX791" s="1">
        <v>790210000000</v>
      </c>
      <c r="AY791" s="1" t="s">
        <v>125</v>
      </c>
      <c r="BA791" s="4">
        <v>137.9</v>
      </c>
      <c r="BB791" s="1">
        <v>790210000000000</v>
      </c>
      <c r="BC791" s="1" t="s">
        <v>125</v>
      </c>
      <c r="BE791" s="4">
        <v>147.9</v>
      </c>
      <c r="BF791" s="1">
        <v>7.9021E+17</v>
      </c>
      <c r="BG791" s="1" t="s">
        <v>125</v>
      </c>
    </row>
    <row r="792" spans="1:59" x14ac:dyDescent="0.55000000000000004">
      <c r="A792" s="20">
        <v>7.91</v>
      </c>
      <c r="B792" s="1">
        <v>791</v>
      </c>
      <c r="C792" s="1" t="s">
        <v>131</v>
      </c>
      <c r="E792" s="4">
        <v>17.91</v>
      </c>
      <c r="F792" s="21">
        <v>47.668999999999599</v>
      </c>
      <c r="G792" s="1" t="s">
        <v>129</v>
      </c>
      <c r="I792" s="20">
        <v>27.91</v>
      </c>
      <c r="J792" s="1">
        <v>47.668999999999599</v>
      </c>
      <c r="K792" s="1" t="s">
        <v>134</v>
      </c>
      <c r="M792" s="20">
        <v>37.909999999999997</v>
      </c>
      <c r="N792" s="1">
        <v>19.192999999999898</v>
      </c>
      <c r="O792" s="1" t="s">
        <v>135</v>
      </c>
      <c r="Q792" s="20">
        <v>47.91</v>
      </c>
      <c r="R792" s="1">
        <v>5.7460000000000004</v>
      </c>
      <c r="S792" s="1" t="s">
        <v>137</v>
      </c>
      <c r="U792" s="20">
        <v>57.91</v>
      </c>
      <c r="V792" s="1">
        <v>25.192999999999799</v>
      </c>
      <c r="W792" s="1" t="s">
        <v>137</v>
      </c>
      <c r="Y792" s="20">
        <v>67.91</v>
      </c>
      <c r="Z792" s="1">
        <v>294.98500000000098</v>
      </c>
      <c r="AA792" s="1" t="s">
        <v>137</v>
      </c>
      <c r="AC792" s="20">
        <v>77.91</v>
      </c>
      <c r="AD792" s="1">
        <v>8.1189999999999198</v>
      </c>
      <c r="AE792" s="1" t="s">
        <v>125</v>
      </c>
      <c r="AG792" s="20">
        <v>87.91</v>
      </c>
      <c r="AH792" s="1">
        <v>81.189999999999898</v>
      </c>
      <c r="AI792" s="1" t="s">
        <v>125</v>
      </c>
      <c r="AK792" s="20">
        <v>97.91</v>
      </c>
      <c r="AL792" s="1">
        <v>811.90000000000498</v>
      </c>
      <c r="AM792" s="1" t="s">
        <v>125</v>
      </c>
      <c r="AO792" s="4">
        <v>107.91</v>
      </c>
      <c r="AP792" s="1">
        <v>791209</v>
      </c>
      <c r="AQ792" s="1" t="s">
        <v>125</v>
      </c>
      <c r="AS792" s="4">
        <v>117.91</v>
      </c>
      <c r="AT792" s="1">
        <v>791209000</v>
      </c>
      <c r="AU792" s="1" t="s">
        <v>125</v>
      </c>
      <c r="AW792" s="4">
        <v>127.91</v>
      </c>
      <c r="AX792" s="1">
        <v>791209000000</v>
      </c>
      <c r="AY792" s="1" t="s">
        <v>125</v>
      </c>
      <c r="BA792" s="4">
        <v>137.91</v>
      </c>
      <c r="BB792" s="1">
        <v>791209000000000</v>
      </c>
      <c r="BC792" s="1" t="s">
        <v>125</v>
      </c>
      <c r="BE792" s="4">
        <v>147.91</v>
      </c>
      <c r="BF792" s="1">
        <v>7.91209E+17</v>
      </c>
      <c r="BG792" s="1" t="s">
        <v>125</v>
      </c>
    </row>
    <row r="793" spans="1:59" x14ac:dyDescent="0.55000000000000004">
      <c r="A793" s="20">
        <v>7.92</v>
      </c>
      <c r="B793" s="1">
        <v>792</v>
      </c>
      <c r="C793" s="1" t="s">
        <v>131</v>
      </c>
      <c r="E793" s="4">
        <v>17.920000000000002</v>
      </c>
      <c r="F793" s="21">
        <v>47.727999999999597</v>
      </c>
      <c r="G793" s="1" t="s">
        <v>129</v>
      </c>
      <c r="I793" s="20">
        <v>27.92</v>
      </c>
      <c r="J793" s="1">
        <v>47.727999999999597</v>
      </c>
      <c r="K793" s="1" t="s">
        <v>134</v>
      </c>
      <c r="M793" s="20">
        <v>37.92</v>
      </c>
      <c r="N793" s="1">
        <v>19.215999999999902</v>
      </c>
      <c r="O793" s="1" t="s">
        <v>135</v>
      </c>
      <c r="Q793" s="20">
        <v>47.92</v>
      </c>
      <c r="R793" s="1">
        <v>5.7519999999999998</v>
      </c>
      <c r="S793" s="1" t="s">
        <v>137</v>
      </c>
      <c r="U793" s="20">
        <v>57.92</v>
      </c>
      <c r="V793" s="1">
        <v>25.215999999999799</v>
      </c>
      <c r="W793" s="1" t="s">
        <v>137</v>
      </c>
      <c r="Y793" s="20">
        <v>67.92</v>
      </c>
      <c r="Z793" s="1">
        <v>295.32000000000102</v>
      </c>
      <c r="AA793" s="1" t="s">
        <v>137</v>
      </c>
      <c r="AC793" s="20">
        <v>77.92</v>
      </c>
      <c r="AD793" s="1">
        <v>8.1279999999999202</v>
      </c>
      <c r="AE793" s="1" t="s">
        <v>125</v>
      </c>
      <c r="AG793" s="20">
        <v>87.92</v>
      </c>
      <c r="AH793" s="1">
        <v>81.279999999999902</v>
      </c>
      <c r="AI793" s="1" t="s">
        <v>125</v>
      </c>
      <c r="AK793" s="20">
        <v>97.92</v>
      </c>
      <c r="AL793" s="1">
        <v>812.80000000000496</v>
      </c>
      <c r="AM793" s="1" t="s">
        <v>125</v>
      </c>
      <c r="AO793" s="4">
        <v>107.92</v>
      </c>
      <c r="AP793" s="1">
        <v>792208</v>
      </c>
      <c r="AQ793" s="1" t="s">
        <v>125</v>
      </c>
      <c r="AS793" s="4">
        <v>117.92</v>
      </c>
      <c r="AT793" s="1">
        <v>792208000</v>
      </c>
      <c r="AU793" s="1" t="s">
        <v>125</v>
      </c>
      <c r="AW793" s="4">
        <v>127.92</v>
      </c>
      <c r="AX793" s="1">
        <v>792208000000</v>
      </c>
      <c r="AY793" s="1" t="s">
        <v>125</v>
      </c>
      <c r="BA793" s="4">
        <v>137.91999999999999</v>
      </c>
      <c r="BB793" s="1">
        <v>792208000000000</v>
      </c>
      <c r="BC793" s="1" t="s">
        <v>125</v>
      </c>
      <c r="BE793" s="4">
        <v>147.91999999999999</v>
      </c>
      <c r="BF793" s="1">
        <v>7.92208E+17</v>
      </c>
      <c r="BG793" s="1" t="s">
        <v>125</v>
      </c>
    </row>
    <row r="794" spans="1:59" x14ac:dyDescent="0.55000000000000004">
      <c r="A794" s="20">
        <v>7.93</v>
      </c>
      <c r="B794" s="1">
        <v>793</v>
      </c>
      <c r="C794" s="1" t="s">
        <v>131</v>
      </c>
      <c r="E794" s="4">
        <v>17.93</v>
      </c>
      <c r="F794" s="21">
        <v>47.786999999999601</v>
      </c>
      <c r="G794" s="1" t="s">
        <v>129</v>
      </c>
      <c r="I794" s="20">
        <v>27.93</v>
      </c>
      <c r="J794" s="1">
        <v>47.786999999999601</v>
      </c>
      <c r="K794" s="1" t="s">
        <v>134</v>
      </c>
      <c r="M794" s="20">
        <v>37.93</v>
      </c>
      <c r="N794" s="1">
        <v>19.238999999999901</v>
      </c>
      <c r="O794" s="1" t="s">
        <v>135</v>
      </c>
      <c r="Q794" s="20">
        <v>47.93</v>
      </c>
      <c r="R794" s="1">
        <v>5.758</v>
      </c>
      <c r="S794" s="1" t="s">
        <v>137</v>
      </c>
      <c r="U794" s="20">
        <v>57.93</v>
      </c>
      <c r="V794" s="1">
        <v>25.238999999999798</v>
      </c>
      <c r="W794" s="1" t="s">
        <v>137</v>
      </c>
      <c r="Y794" s="20">
        <v>67.930000000000007</v>
      </c>
      <c r="Z794" s="1">
        <v>295.655000000001</v>
      </c>
      <c r="AA794" s="1" t="s">
        <v>137</v>
      </c>
      <c r="AC794" s="20">
        <v>77.930000000000007</v>
      </c>
      <c r="AD794" s="1">
        <v>8.1369999999999205</v>
      </c>
      <c r="AE794" s="1" t="s">
        <v>125</v>
      </c>
      <c r="AG794" s="20">
        <v>87.93</v>
      </c>
      <c r="AH794" s="1">
        <v>81.369999999999905</v>
      </c>
      <c r="AI794" s="1" t="s">
        <v>125</v>
      </c>
      <c r="AK794" s="20">
        <v>97.93</v>
      </c>
      <c r="AL794" s="1">
        <v>813.70000000000402</v>
      </c>
      <c r="AM794" s="1" t="s">
        <v>125</v>
      </c>
      <c r="AO794" s="4">
        <v>107.93</v>
      </c>
      <c r="AP794" s="1">
        <v>793207</v>
      </c>
      <c r="AQ794" s="1" t="s">
        <v>125</v>
      </c>
      <c r="AS794" s="4">
        <v>117.93</v>
      </c>
      <c r="AT794" s="1">
        <v>793207000</v>
      </c>
      <c r="AU794" s="1" t="s">
        <v>125</v>
      </c>
      <c r="AW794" s="4">
        <v>127.93</v>
      </c>
      <c r="AX794" s="1">
        <v>793207000000</v>
      </c>
      <c r="AY794" s="1" t="s">
        <v>125</v>
      </c>
      <c r="BA794" s="4">
        <v>137.93</v>
      </c>
      <c r="BB794" s="1">
        <v>793207000000000</v>
      </c>
      <c r="BC794" s="1" t="s">
        <v>125</v>
      </c>
      <c r="BE794" s="4">
        <v>147.93</v>
      </c>
      <c r="BF794" s="1">
        <v>7.93207E+17</v>
      </c>
      <c r="BG794" s="1" t="s">
        <v>125</v>
      </c>
    </row>
    <row r="795" spans="1:59" x14ac:dyDescent="0.55000000000000004">
      <c r="A795" s="20">
        <v>7.94</v>
      </c>
      <c r="B795" s="1">
        <v>794</v>
      </c>
      <c r="C795" s="1" t="s">
        <v>131</v>
      </c>
      <c r="E795" s="4">
        <v>17.940000000000001</v>
      </c>
      <c r="F795" s="21">
        <v>47.845999999999599</v>
      </c>
      <c r="G795" s="1" t="s">
        <v>129</v>
      </c>
      <c r="I795" s="20">
        <v>27.94</v>
      </c>
      <c r="J795" s="1">
        <v>47.845999999999599</v>
      </c>
      <c r="K795" s="1" t="s">
        <v>134</v>
      </c>
      <c r="M795" s="20">
        <v>37.94</v>
      </c>
      <c r="N795" s="1">
        <v>19.261999999999901</v>
      </c>
      <c r="O795" s="1" t="s">
        <v>135</v>
      </c>
      <c r="Q795" s="20">
        <v>47.94</v>
      </c>
      <c r="R795" s="1">
        <v>5.7640000000000002</v>
      </c>
      <c r="S795" s="1" t="s">
        <v>137</v>
      </c>
      <c r="U795" s="20">
        <v>57.94</v>
      </c>
      <c r="V795" s="1">
        <v>25.261999999999802</v>
      </c>
      <c r="W795" s="1" t="s">
        <v>137</v>
      </c>
      <c r="Y795" s="20">
        <v>67.94</v>
      </c>
      <c r="Z795" s="1">
        <v>295.99000000000098</v>
      </c>
      <c r="AA795" s="1" t="s">
        <v>137</v>
      </c>
      <c r="AC795" s="20">
        <v>77.94</v>
      </c>
      <c r="AD795" s="1">
        <v>8.1459999999999209</v>
      </c>
      <c r="AE795" s="1" t="s">
        <v>125</v>
      </c>
      <c r="AG795" s="20">
        <v>87.94</v>
      </c>
      <c r="AH795" s="1">
        <v>81.459999999999894</v>
      </c>
      <c r="AI795" s="1" t="s">
        <v>125</v>
      </c>
      <c r="AK795" s="20">
        <v>97.94</v>
      </c>
      <c r="AL795" s="1">
        <v>814.600000000004</v>
      </c>
      <c r="AM795" s="1" t="s">
        <v>125</v>
      </c>
      <c r="AO795" s="4">
        <v>107.94</v>
      </c>
      <c r="AP795" s="1">
        <v>794206</v>
      </c>
      <c r="AQ795" s="1" t="s">
        <v>125</v>
      </c>
      <c r="AS795" s="4">
        <v>117.94</v>
      </c>
      <c r="AT795" s="1">
        <v>794206000</v>
      </c>
      <c r="AU795" s="1" t="s">
        <v>125</v>
      </c>
      <c r="AW795" s="4">
        <v>127.94</v>
      </c>
      <c r="AX795" s="1">
        <v>794206000000</v>
      </c>
      <c r="AY795" s="1" t="s">
        <v>125</v>
      </c>
      <c r="BA795" s="4">
        <v>137.94</v>
      </c>
      <c r="BB795" s="1">
        <v>794206000000000</v>
      </c>
      <c r="BC795" s="1" t="s">
        <v>125</v>
      </c>
      <c r="BE795" s="4">
        <v>147.94</v>
      </c>
      <c r="BF795" s="1">
        <v>7.94206E+17</v>
      </c>
      <c r="BG795" s="1" t="s">
        <v>125</v>
      </c>
    </row>
    <row r="796" spans="1:59" x14ac:dyDescent="0.55000000000000004">
      <c r="A796" s="20">
        <v>7.95</v>
      </c>
      <c r="B796" s="1">
        <v>795</v>
      </c>
      <c r="C796" s="1" t="s">
        <v>131</v>
      </c>
      <c r="E796" s="4">
        <v>17.95</v>
      </c>
      <c r="F796" s="21">
        <v>47.904999999999603</v>
      </c>
      <c r="G796" s="1" t="s">
        <v>129</v>
      </c>
      <c r="I796" s="20">
        <v>27.95</v>
      </c>
      <c r="J796" s="1">
        <v>47.904999999999603</v>
      </c>
      <c r="K796" s="1" t="s">
        <v>134</v>
      </c>
      <c r="M796" s="20">
        <v>37.950000000000003</v>
      </c>
      <c r="N796" s="1">
        <v>19.284999999999901</v>
      </c>
      <c r="O796" s="1" t="s">
        <v>135</v>
      </c>
      <c r="Q796" s="20">
        <v>47.95</v>
      </c>
      <c r="R796" s="1">
        <v>5.77</v>
      </c>
      <c r="S796" s="1" t="s">
        <v>137</v>
      </c>
      <c r="U796" s="20">
        <v>57.95</v>
      </c>
      <c r="V796" s="1">
        <v>25.284999999999801</v>
      </c>
      <c r="W796" s="1" t="s">
        <v>137</v>
      </c>
      <c r="Y796" s="20">
        <v>67.95</v>
      </c>
      <c r="Z796" s="1">
        <v>296.32500000000101</v>
      </c>
      <c r="AA796" s="1" t="s">
        <v>137</v>
      </c>
      <c r="AC796" s="20">
        <v>77.95</v>
      </c>
      <c r="AD796" s="1">
        <v>8.1549999999999194</v>
      </c>
      <c r="AE796" s="1" t="s">
        <v>125</v>
      </c>
      <c r="AG796" s="20">
        <v>87.95</v>
      </c>
      <c r="AH796" s="1">
        <v>81.549999999999898</v>
      </c>
      <c r="AI796" s="1" t="s">
        <v>125</v>
      </c>
      <c r="AK796" s="20">
        <v>97.95</v>
      </c>
      <c r="AL796" s="1">
        <v>815.500000000005</v>
      </c>
      <c r="AM796" s="1" t="s">
        <v>125</v>
      </c>
      <c r="AO796" s="4">
        <v>107.95</v>
      </c>
      <c r="AP796" s="1">
        <v>795205</v>
      </c>
      <c r="AQ796" s="1" t="s">
        <v>125</v>
      </c>
      <c r="AS796" s="4">
        <v>117.95</v>
      </c>
      <c r="AT796" s="1">
        <v>795205000</v>
      </c>
      <c r="AU796" s="1" t="s">
        <v>125</v>
      </c>
      <c r="AW796" s="4">
        <v>127.95</v>
      </c>
      <c r="AX796" s="1">
        <v>795205000000</v>
      </c>
      <c r="AY796" s="1" t="s">
        <v>125</v>
      </c>
      <c r="BA796" s="4">
        <v>137.94999999999999</v>
      </c>
      <c r="BB796" s="1">
        <v>795205000000000</v>
      </c>
      <c r="BC796" s="1" t="s">
        <v>125</v>
      </c>
      <c r="BE796" s="4">
        <v>147.94999999999999</v>
      </c>
      <c r="BF796" s="1">
        <v>7.95205E+17</v>
      </c>
      <c r="BG796" s="1" t="s">
        <v>125</v>
      </c>
    </row>
    <row r="797" spans="1:59" x14ac:dyDescent="0.55000000000000004">
      <c r="A797" s="20">
        <v>7.96</v>
      </c>
      <c r="B797" s="1">
        <v>796</v>
      </c>
      <c r="C797" s="1" t="s">
        <v>131</v>
      </c>
      <c r="E797" s="4">
        <v>17.96</v>
      </c>
      <c r="F797" s="21">
        <v>47.963999999999601</v>
      </c>
      <c r="G797" s="1" t="s">
        <v>129</v>
      </c>
      <c r="I797" s="20">
        <v>27.96</v>
      </c>
      <c r="J797" s="1">
        <v>47.963999999999601</v>
      </c>
      <c r="K797" s="1" t="s">
        <v>134</v>
      </c>
      <c r="M797" s="20">
        <v>37.96</v>
      </c>
      <c r="N797" s="1">
        <v>19.3079999999999</v>
      </c>
      <c r="O797" s="1" t="s">
        <v>135</v>
      </c>
      <c r="Q797" s="20">
        <v>47.96</v>
      </c>
      <c r="R797" s="1">
        <v>5.7759999999999998</v>
      </c>
      <c r="S797" s="1" t="s">
        <v>137</v>
      </c>
      <c r="U797" s="20">
        <v>57.96</v>
      </c>
      <c r="V797" s="1">
        <v>25.307999999999801</v>
      </c>
      <c r="W797" s="1" t="s">
        <v>137</v>
      </c>
      <c r="Y797" s="20">
        <v>67.959999999999994</v>
      </c>
      <c r="Z797" s="1">
        <v>296.66000000000099</v>
      </c>
      <c r="AA797" s="1" t="s">
        <v>137</v>
      </c>
      <c r="AC797" s="20">
        <v>77.959999999999994</v>
      </c>
      <c r="AD797" s="1">
        <v>8.1639999999999198</v>
      </c>
      <c r="AE797" s="1" t="s">
        <v>125</v>
      </c>
      <c r="AG797" s="20">
        <v>87.96</v>
      </c>
      <c r="AH797" s="1">
        <v>81.639999999999901</v>
      </c>
      <c r="AI797" s="1" t="s">
        <v>125</v>
      </c>
      <c r="AK797" s="20">
        <v>97.96</v>
      </c>
      <c r="AL797" s="1">
        <v>816.40000000000498</v>
      </c>
      <c r="AM797" s="1" t="s">
        <v>125</v>
      </c>
      <c r="AO797" s="4">
        <v>107.96</v>
      </c>
      <c r="AP797" s="1">
        <v>796204</v>
      </c>
      <c r="AQ797" s="1" t="s">
        <v>125</v>
      </c>
      <c r="AS797" s="4">
        <v>117.96</v>
      </c>
      <c r="AT797" s="1">
        <v>796204000</v>
      </c>
      <c r="AU797" s="1" t="s">
        <v>125</v>
      </c>
      <c r="AW797" s="4">
        <v>127.96</v>
      </c>
      <c r="AX797" s="1">
        <v>796204000000</v>
      </c>
      <c r="AY797" s="1" t="s">
        <v>125</v>
      </c>
      <c r="BA797" s="4">
        <v>137.96</v>
      </c>
      <c r="BB797" s="1">
        <v>796204000000000</v>
      </c>
      <c r="BC797" s="1" t="s">
        <v>125</v>
      </c>
      <c r="BE797" s="4">
        <v>147.96</v>
      </c>
      <c r="BF797" s="1">
        <v>7.96204E+17</v>
      </c>
      <c r="BG797" s="1" t="s">
        <v>125</v>
      </c>
    </row>
    <row r="798" spans="1:59" x14ac:dyDescent="0.55000000000000004">
      <c r="A798" s="20">
        <v>7.97</v>
      </c>
      <c r="B798" s="1">
        <v>797</v>
      </c>
      <c r="C798" s="1" t="s">
        <v>131</v>
      </c>
      <c r="E798" s="4">
        <v>17.97</v>
      </c>
      <c r="F798" s="21">
        <v>48.022999999999598</v>
      </c>
      <c r="G798" s="1" t="s">
        <v>129</v>
      </c>
      <c r="I798" s="20">
        <v>27.97</v>
      </c>
      <c r="J798" s="1">
        <v>48.022999999999598</v>
      </c>
      <c r="K798" s="1" t="s">
        <v>134</v>
      </c>
      <c r="M798" s="20">
        <v>37.97</v>
      </c>
      <c r="N798" s="1">
        <v>19.3309999999999</v>
      </c>
      <c r="O798" s="1" t="s">
        <v>135</v>
      </c>
      <c r="Q798" s="20">
        <v>47.97</v>
      </c>
      <c r="R798" s="1">
        <v>5.782</v>
      </c>
      <c r="S798" s="1" t="s">
        <v>137</v>
      </c>
      <c r="U798" s="20">
        <v>57.97</v>
      </c>
      <c r="V798" s="1">
        <v>25.330999999999801</v>
      </c>
      <c r="W798" s="1" t="s">
        <v>137</v>
      </c>
      <c r="Y798" s="20">
        <v>67.97</v>
      </c>
      <c r="Z798" s="1">
        <v>296.99500000000103</v>
      </c>
      <c r="AA798" s="1" t="s">
        <v>137</v>
      </c>
      <c r="AC798" s="20">
        <v>77.97</v>
      </c>
      <c r="AD798" s="1">
        <v>8.1729999999999201</v>
      </c>
      <c r="AE798" s="1" t="s">
        <v>125</v>
      </c>
      <c r="AG798" s="20">
        <v>87.97</v>
      </c>
      <c r="AH798" s="1">
        <v>81.729999999999905</v>
      </c>
      <c r="AI798" s="1" t="s">
        <v>125</v>
      </c>
      <c r="AK798" s="20">
        <v>97.97</v>
      </c>
      <c r="AL798" s="1">
        <v>817.30000000000496</v>
      </c>
      <c r="AM798" s="1" t="s">
        <v>125</v>
      </c>
      <c r="AO798" s="4">
        <v>107.97</v>
      </c>
      <c r="AP798" s="1">
        <v>797203</v>
      </c>
      <c r="AQ798" s="1" t="s">
        <v>125</v>
      </c>
      <c r="AS798" s="4">
        <v>117.97</v>
      </c>
      <c r="AT798" s="1">
        <v>797203000</v>
      </c>
      <c r="AU798" s="1" t="s">
        <v>125</v>
      </c>
      <c r="AW798" s="4">
        <v>127.97</v>
      </c>
      <c r="AX798" s="1">
        <v>797203000000</v>
      </c>
      <c r="AY798" s="1" t="s">
        <v>125</v>
      </c>
      <c r="BA798" s="4">
        <v>137.97</v>
      </c>
      <c r="BB798" s="1">
        <v>797203000000000</v>
      </c>
      <c r="BC798" s="1" t="s">
        <v>125</v>
      </c>
      <c r="BE798" s="4">
        <v>147.97</v>
      </c>
      <c r="BF798" s="1">
        <v>7.97203E+17</v>
      </c>
      <c r="BG798" s="1" t="s">
        <v>125</v>
      </c>
    </row>
    <row r="799" spans="1:59" x14ac:dyDescent="0.55000000000000004">
      <c r="A799" s="20">
        <v>7.98</v>
      </c>
      <c r="B799" s="1">
        <v>798</v>
      </c>
      <c r="C799" s="1" t="s">
        <v>131</v>
      </c>
      <c r="E799" s="4">
        <v>17.98</v>
      </c>
      <c r="F799" s="21">
        <v>48.081999999999603</v>
      </c>
      <c r="G799" s="1" t="s">
        <v>129</v>
      </c>
      <c r="I799" s="20">
        <v>27.98</v>
      </c>
      <c r="J799" s="1">
        <v>48.081999999999603</v>
      </c>
      <c r="K799" s="1" t="s">
        <v>134</v>
      </c>
      <c r="M799" s="20">
        <v>37.979999999999997</v>
      </c>
      <c r="N799" s="1">
        <v>19.3539999999999</v>
      </c>
      <c r="O799" s="1" t="s">
        <v>135</v>
      </c>
      <c r="Q799" s="20">
        <v>47.98</v>
      </c>
      <c r="R799" s="1">
        <v>5.7880000000000003</v>
      </c>
      <c r="S799" s="1" t="s">
        <v>137</v>
      </c>
      <c r="U799" s="20">
        <v>57.98</v>
      </c>
      <c r="V799" s="1">
        <v>25.3539999999998</v>
      </c>
      <c r="W799" s="1" t="s">
        <v>137</v>
      </c>
      <c r="Y799" s="20">
        <v>67.98</v>
      </c>
      <c r="Z799" s="1">
        <v>297.33000000000101</v>
      </c>
      <c r="AA799" s="1" t="s">
        <v>137</v>
      </c>
      <c r="AC799" s="20">
        <v>77.98</v>
      </c>
      <c r="AD799" s="1">
        <v>8.1819999999999204</v>
      </c>
      <c r="AE799" s="1" t="s">
        <v>125</v>
      </c>
      <c r="AG799" s="20">
        <v>87.98</v>
      </c>
      <c r="AH799" s="1">
        <v>81.819999999999894</v>
      </c>
      <c r="AI799" s="1" t="s">
        <v>125</v>
      </c>
      <c r="AK799" s="20">
        <v>97.98</v>
      </c>
      <c r="AL799" s="1">
        <v>818.20000000000505</v>
      </c>
      <c r="AM799" s="1" t="s">
        <v>125</v>
      </c>
      <c r="AO799" s="4">
        <v>107.98</v>
      </c>
      <c r="AP799" s="1">
        <v>798202</v>
      </c>
      <c r="AQ799" s="1" t="s">
        <v>125</v>
      </c>
      <c r="AS799" s="4">
        <v>117.98</v>
      </c>
      <c r="AT799" s="1">
        <v>798202000</v>
      </c>
      <c r="AU799" s="1" t="s">
        <v>125</v>
      </c>
      <c r="AW799" s="4">
        <v>127.98</v>
      </c>
      <c r="AX799" s="1">
        <v>798202000000</v>
      </c>
      <c r="AY799" s="1" t="s">
        <v>125</v>
      </c>
      <c r="BA799" s="4">
        <v>137.97999999999999</v>
      </c>
      <c r="BB799" s="1">
        <v>798202000000000</v>
      </c>
      <c r="BC799" s="1" t="s">
        <v>125</v>
      </c>
      <c r="BE799" s="4">
        <v>147.97999999999999</v>
      </c>
      <c r="BF799" s="1">
        <v>7.98202E+17</v>
      </c>
      <c r="BG799" s="1" t="s">
        <v>125</v>
      </c>
    </row>
    <row r="800" spans="1:59" x14ac:dyDescent="0.55000000000000004">
      <c r="A800" s="20">
        <v>7.99</v>
      </c>
      <c r="B800" s="1">
        <v>799</v>
      </c>
      <c r="C800" s="1" t="s">
        <v>131</v>
      </c>
      <c r="E800" s="4">
        <v>17.989999999999998</v>
      </c>
      <c r="F800" s="21">
        <v>48.1409999999996</v>
      </c>
      <c r="G800" s="1" t="s">
        <v>129</v>
      </c>
      <c r="I800" s="20">
        <v>27.99</v>
      </c>
      <c r="J800" s="1">
        <v>48.1409999999996</v>
      </c>
      <c r="K800" s="1" t="s">
        <v>134</v>
      </c>
      <c r="M800" s="20">
        <v>37.99</v>
      </c>
      <c r="N800" s="1">
        <v>19.376999999999899</v>
      </c>
      <c r="O800" s="1" t="s">
        <v>135</v>
      </c>
      <c r="Q800" s="20">
        <v>47.99</v>
      </c>
      <c r="R800" s="1">
        <v>5.7939999999999996</v>
      </c>
      <c r="S800" s="1" t="s">
        <v>137</v>
      </c>
      <c r="U800" s="20">
        <v>57.99</v>
      </c>
      <c r="V800" s="1">
        <v>25.3769999999998</v>
      </c>
      <c r="W800" s="1" t="s">
        <v>137</v>
      </c>
      <c r="Y800" s="20">
        <v>67.989999999999995</v>
      </c>
      <c r="Z800" s="1">
        <v>297.66500000000099</v>
      </c>
      <c r="AA800" s="1" t="s">
        <v>137</v>
      </c>
      <c r="AC800" s="20">
        <v>77.989999999999995</v>
      </c>
      <c r="AD800" s="1">
        <v>8.1909999999999208</v>
      </c>
      <c r="AE800" s="1" t="s">
        <v>125</v>
      </c>
      <c r="AG800" s="20">
        <v>87.99</v>
      </c>
      <c r="AH800" s="1">
        <v>81.909999999999897</v>
      </c>
      <c r="AI800" s="1" t="s">
        <v>125</v>
      </c>
      <c r="AK800" s="20">
        <v>97.99</v>
      </c>
      <c r="AL800" s="1">
        <v>819.10000000000502</v>
      </c>
      <c r="AM800" s="1" t="s">
        <v>125</v>
      </c>
      <c r="AO800" s="4">
        <v>107.99</v>
      </c>
      <c r="AP800" s="1">
        <v>799201</v>
      </c>
      <c r="AQ800" s="1" t="s">
        <v>125</v>
      </c>
      <c r="AS800" s="4">
        <v>117.99</v>
      </c>
      <c r="AT800" s="1">
        <v>799201000</v>
      </c>
      <c r="AU800" s="1" t="s">
        <v>125</v>
      </c>
      <c r="AW800" s="4">
        <v>127.99</v>
      </c>
      <c r="AX800" s="1">
        <v>799201000000</v>
      </c>
      <c r="AY800" s="1" t="s">
        <v>125</v>
      </c>
      <c r="BA800" s="4">
        <v>137.99</v>
      </c>
      <c r="BB800" s="1">
        <v>799201000000000</v>
      </c>
      <c r="BC800" s="1" t="s">
        <v>125</v>
      </c>
      <c r="BE800" s="4">
        <v>147.99</v>
      </c>
      <c r="BF800" s="1">
        <v>7.99201E+17</v>
      </c>
      <c r="BG800" s="1" t="s">
        <v>125</v>
      </c>
    </row>
    <row r="801" spans="1:59" x14ac:dyDescent="0.55000000000000004">
      <c r="A801" s="20">
        <v>8</v>
      </c>
      <c r="B801" s="1">
        <v>800</v>
      </c>
      <c r="C801" s="1" t="s">
        <v>131</v>
      </c>
      <c r="E801" s="4">
        <v>18</v>
      </c>
      <c r="F801" s="21">
        <v>48.199999999999598</v>
      </c>
      <c r="G801" s="1" t="s">
        <v>129</v>
      </c>
      <c r="I801" s="20">
        <v>28</v>
      </c>
      <c r="J801" s="1">
        <v>48.199999999999598</v>
      </c>
      <c r="K801" s="1" t="s">
        <v>134</v>
      </c>
      <c r="M801" s="20">
        <v>38</v>
      </c>
      <c r="N801" s="1">
        <v>19.399999999999899</v>
      </c>
      <c r="O801" s="1" t="s">
        <v>135</v>
      </c>
      <c r="Q801" s="20">
        <v>48</v>
      </c>
      <c r="R801" s="1">
        <v>5.8</v>
      </c>
      <c r="S801" s="1" t="s">
        <v>137</v>
      </c>
      <c r="U801" s="20">
        <v>58</v>
      </c>
      <c r="V801" s="1">
        <v>25.3999999999997</v>
      </c>
      <c r="W801" s="1" t="s">
        <v>137</v>
      </c>
      <c r="Y801" s="20">
        <v>68</v>
      </c>
      <c r="Z801" s="1">
        <v>298.00000000000102</v>
      </c>
      <c r="AA801" s="1" t="s">
        <v>137</v>
      </c>
      <c r="AC801" s="20">
        <v>78</v>
      </c>
      <c r="AD801" s="1">
        <v>8.1999999999999194</v>
      </c>
      <c r="AE801" s="1" t="s">
        <v>125</v>
      </c>
      <c r="AG801" s="20">
        <v>88</v>
      </c>
      <c r="AH801" s="1">
        <v>81.999999999999901</v>
      </c>
      <c r="AI801" s="1" t="s">
        <v>125</v>
      </c>
      <c r="AK801" s="20">
        <v>98</v>
      </c>
      <c r="AL801" s="1">
        <v>820.000000000005</v>
      </c>
      <c r="AM801" s="1" t="s">
        <v>125</v>
      </c>
      <c r="AO801" s="4">
        <v>108</v>
      </c>
      <c r="AP801" s="1">
        <v>800200</v>
      </c>
      <c r="AQ801" s="1" t="s">
        <v>125</v>
      </c>
      <c r="AS801" s="4">
        <v>118</v>
      </c>
      <c r="AT801" s="1">
        <v>800200000</v>
      </c>
      <c r="AU801" s="1" t="s">
        <v>125</v>
      </c>
      <c r="AW801" s="4">
        <v>128</v>
      </c>
      <c r="AX801" s="1">
        <v>800200000000</v>
      </c>
      <c r="AY801" s="1" t="s">
        <v>125</v>
      </c>
      <c r="BA801" s="4">
        <v>138</v>
      </c>
      <c r="BB801" s="1">
        <v>800200000000000</v>
      </c>
      <c r="BC801" s="1" t="s">
        <v>125</v>
      </c>
      <c r="BE801" s="4">
        <v>148</v>
      </c>
      <c r="BF801" s="1">
        <v>8.002E+17</v>
      </c>
      <c r="BG801" s="1" t="s">
        <v>125</v>
      </c>
    </row>
    <row r="802" spans="1:59" x14ac:dyDescent="0.55000000000000004">
      <c r="A802" s="20">
        <v>8.01</v>
      </c>
      <c r="B802" s="1">
        <v>801</v>
      </c>
      <c r="C802" s="1" t="s">
        <v>131</v>
      </c>
      <c r="E802" s="4">
        <v>18.010000000000002</v>
      </c>
      <c r="F802" s="21">
        <v>48.258999999999602</v>
      </c>
      <c r="G802" s="1" t="s">
        <v>129</v>
      </c>
      <c r="I802" s="20">
        <v>28.01</v>
      </c>
      <c r="J802" s="1">
        <v>48.258999999999602</v>
      </c>
      <c r="K802" s="1" t="s">
        <v>134</v>
      </c>
      <c r="M802" s="20">
        <v>38.01</v>
      </c>
      <c r="N802" s="1">
        <v>19.422999999999899</v>
      </c>
      <c r="O802" s="1" t="s">
        <v>135</v>
      </c>
      <c r="Q802" s="20">
        <v>48.01</v>
      </c>
      <c r="R802" s="1">
        <v>5.806</v>
      </c>
      <c r="S802" s="1" t="s">
        <v>137</v>
      </c>
      <c r="U802" s="20">
        <v>58.01</v>
      </c>
      <c r="V802" s="1">
        <v>25.4229999999997</v>
      </c>
      <c r="W802" s="1" t="s">
        <v>137</v>
      </c>
      <c r="Y802" s="20">
        <v>68.010000000000005</v>
      </c>
      <c r="Z802" s="1">
        <v>298.335000000001</v>
      </c>
      <c r="AA802" s="1" t="s">
        <v>137</v>
      </c>
      <c r="AC802" s="20">
        <v>78.010000000000005</v>
      </c>
      <c r="AD802" s="1">
        <v>8.2089999999999197</v>
      </c>
      <c r="AE802" s="1" t="s">
        <v>125</v>
      </c>
      <c r="AG802" s="20">
        <v>88.01</v>
      </c>
      <c r="AH802" s="1">
        <v>82.089999999999904</v>
      </c>
      <c r="AI802" s="1" t="s">
        <v>125</v>
      </c>
      <c r="AK802" s="20">
        <v>98.01</v>
      </c>
      <c r="AL802" s="1">
        <v>820.90000000000498</v>
      </c>
      <c r="AM802" s="1" t="s">
        <v>125</v>
      </c>
      <c r="AO802" s="4">
        <v>108.01</v>
      </c>
      <c r="AP802" s="1">
        <v>801199</v>
      </c>
      <c r="AQ802" s="1" t="s">
        <v>125</v>
      </c>
      <c r="AS802" s="4">
        <v>118.01</v>
      </c>
      <c r="AT802" s="1">
        <v>801199000</v>
      </c>
      <c r="AU802" s="1" t="s">
        <v>125</v>
      </c>
      <c r="AW802" s="4">
        <v>128.01</v>
      </c>
      <c r="AX802" s="1">
        <v>801199000000</v>
      </c>
      <c r="AY802" s="1" t="s">
        <v>125</v>
      </c>
      <c r="BA802" s="4">
        <v>138.01</v>
      </c>
      <c r="BB802" s="1">
        <v>801199000000000</v>
      </c>
      <c r="BC802" s="1" t="s">
        <v>125</v>
      </c>
      <c r="BE802" s="4">
        <v>148.01</v>
      </c>
      <c r="BF802" s="1">
        <v>8.01199E+17</v>
      </c>
      <c r="BG802" s="1" t="s">
        <v>125</v>
      </c>
    </row>
    <row r="803" spans="1:59" x14ac:dyDescent="0.55000000000000004">
      <c r="A803" s="20">
        <v>8.02</v>
      </c>
      <c r="B803" s="1">
        <v>802</v>
      </c>
      <c r="C803" s="1" t="s">
        <v>131</v>
      </c>
      <c r="E803" s="4">
        <v>18.02</v>
      </c>
      <c r="F803" s="21">
        <v>48.3179999999996</v>
      </c>
      <c r="G803" s="1" t="s">
        <v>129</v>
      </c>
      <c r="I803" s="20">
        <v>28.02</v>
      </c>
      <c r="J803" s="1">
        <v>48.3179999999996</v>
      </c>
      <c r="K803" s="1" t="s">
        <v>134</v>
      </c>
      <c r="M803" s="20">
        <v>38.020000000000003</v>
      </c>
      <c r="N803" s="1">
        <v>19.445999999999898</v>
      </c>
      <c r="O803" s="1" t="s">
        <v>135</v>
      </c>
      <c r="Q803" s="20">
        <v>48.02</v>
      </c>
      <c r="R803" s="1">
        <v>5.8120000000000003</v>
      </c>
      <c r="S803" s="1" t="s">
        <v>137</v>
      </c>
      <c r="U803" s="20">
        <v>58.02</v>
      </c>
      <c r="V803" s="1">
        <v>25.4459999999997</v>
      </c>
      <c r="W803" s="1" t="s">
        <v>137</v>
      </c>
      <c r="Y803" s="20">
        <v>68.02</v>
      </c>
      <c r="Z803" s="1">
        <v>298.67000000000098</v>
      </c>
      <c r="AA803" s="1" t="s">
        <v>137</v>
      </c>
      <c r="AC803" s="20">
        <v>78.02</v>
      </c>
      <c r="AD803" s="1">
        <v>8.21799999999992</v>
      </c>
      <c r="AE803" s="1" t="s">
        <v>125</v>
      </c>
      <c r="AG803" s="20">
        <v>88.02</v>
      </c>
      <c r="AH803" s="1">
        <v>82.179999999999893</v>
      </c>
      <c r="AI803" s="1" t="s">
        <v>125</v>
      </c>
      <c r="AK803" s="20">
        <v>98.02</v>
      </c>
      <c r="AL803" s="1">
        <v>821.80000000000496</v>
      </c>
      <c r="AM803" s="1" t="s">
        <v>125</v>
      </c>
      <c r="AO803" s="4">
        <v>108.02</v>
      </c>
      <c r="AP803" s="1">
        <v>802198</v>
      </c>
      <c r="AQ803" s="1" t="s">
        <v>125</v>
      </c>
      <c r="AS803" s="4">
        <v>118.02</v>
      </c>
      <c r="AT803" s="1">
        <v>802198000</v>
      </c>
      <c r="AU803" s="1" t="s">
        <v>125</v>
      </c>
      <c r="AW803" s="4">
        <v>128.02000000000001</v>
      </c>
      <c r="AX803" s="1">
        <v>802198000000</v>
      </c>
      <c r="AY803" s="1" t="s">
        <v>125</v>
      </c>
      <c r="BA803" s="4">
        <v>138.02000000000001</v>
      </c>
      <c r="BB803" s="1">
        <v>802198000000000</v>
      </c>
      <c r="BC803" s="1" t="s">
        <v>125</v>
      </c>
      <c r="BE803" s="4">
        <v>148.02000000000001</v>
      </c>
      <c r="BF803" s="1">
        <v>8.02198E+17</v>
      </c>
      <c r="BG803" s="1" t="s">
        <v>125</v>
      </c>
    </row>
    <row r="804" spans="1:59" x14ac:dyDescent="0.55000000000000004">
      <c r="A804" s="20">
        <v>8.0299999999999994</v>
      </c>
      <c r="B804" s="1">
        <v>803</v>
      </c>
      <c r="C804" s="1" t="s">
        <v>131</v>
      </c>
      <c r="E804" s="4">
        <v>18.03</v>
      </c>
      <c r="F804" s="21">
        <v>48.376999999999597</v>
      </c>
      <c r="G804" s="1" t="s">
        <v>129</v>
      </c>
      <c r="I804" s="20">
        <v>28.03</v>
      </c>
      <c r="J804" s="1">
        <v>48.376999999999597</v>
      </c>
      <c r="K804" s="1" t="s">
        <v>134</v>
      </c>
      <c r="M804" s="20">
        <v>38.03</v>
      </c>
      <c r="N804" s="1">
        <v>19.468999999999902</v>
      </c>
      <c r="O804" s="1" t="s">
        <v>135</v>
      </c>
      <c r="Q804" s="20">
        <v>48.03</v>
      </c>
      <c r="R804" s="1">
        <v>5.8179999999999996</v>
      </c>
      <c r="S804" s="1" t="s">
        <v>137</v>
      </c>
      <c r="U804" s="20">
        <v>58.03</v>
      </c>
      <c r="V804" s="1">
        <v>25.468999999999699</v>
      </c>
      <c r="W804" s="1" t="s">
        <v>137</v>
      </c>
      <c r="Y804" s="20">
        <v>68.03</v>
      </c>
      <c r="Z804" s="1">
        <v>299.00500000000102</v>
      </c>
      <c r="AA804" s="1" t="s">
        <v>137</v>
      </c>
      <c r="AC804" s="20">
        <v>78.03</v>
      </c>
      <c r="AD804" s="1">
        <v>8.2269999999999204</v>
      </c>
      <c r="AE804" s="1" t="s">
        <v>125</v>
      </c>
      <c r="AG804" s="20">
        <v>88.03</v>
      </c>
      <c r="AH804" s="1">
        <v>82.269999999999897</v>
      </c>
      <c r="AI804" s="1" t="s">
        <v>125</v>
      </c>
      <c r="AK804" s="20">
        <v>98.03</v>
      </c>
      <c r="AL804" s="1">
        <v>822.70000000000505</v>
      </c>
      <c r="AM804" s="1" t="s">
        <v>125</v>
      </c>
      <c r="AO804" s="4">
        <v>108.03</v>
      </c>
      <c r="AP804" s="1">
        <v>803197</v>
      </c>
      <c r="AQ804" s="1" t="s">
        <v>125</v>
      </c>
      <c r="AS804" s="4">
        <v>118.03</v>
      </c>
      <c r="AT804" s="1">
        <v>803197000</v>
      </c>
      <c r="AU804" s="1" t="s">
        <v>125</v>
      </c>
      <c r="AW804" s="4">
        <v>128.03</v>
      </c>
      <c r="AX804" s="1">
        <v>803197000000</v>
      </c>
      <c r="AY804" s="1" t="s">
        <v>125</v>
      </c>
      <c r="BA804" s="4">
        <v>138.03</v>
      </c>
      <c r="BB804" s="1">
        <v>803197000000000</v>
      </c>
      <c r="BC804" s="1" t="s">
        <v>125</v>
      </c>
      <c r="BE804" s="4">
        <v>148.03</v>
      </c>
      <c r="BF804" s="1">
        <v>8.03197E+17</v>
      </c>
      <c r="BG804" s="1" t="s">
        <v>125</v>
      </c>
    </row>
    <row r="805" spans="1:59" x14ac:dyDescent="0.55000000000000004">
      <c r="A805" s="20">
        <v>8.0399999999999991</v>
      </c>
      <c r="B805" s="1">
        <v>804</v>
      </c>
      <c r="C805" s="1" t="s">
        <v>131</v>
      </c>
      <c r="E805" s="4">
        <v>18.04</v>
      </c>
      <c r="F805" s="21">
        <v>48.435999999999602</v>
      </c>
      <c r="G805" s="1" t="s">
        <v>129</v>
      </c>
      <c r="I805" s="20">
        <v>28.04</v>
      </c>
      <c r="J805" s="1">
        <v>48.435999999999602</v>
      </c>
      <c r="K805" s="1" t="s">
        <v>134</v>
      </c>
      <c r="M805" s="20">
        <v>38.04</v>
      </c>
      <c r="N805" s="1">
        <v>19.491999999999901</v>
      </c>
      <c r="O805" s="1" t="s">
        <v>135</v>
      </c>
      <c r="Q805" s="20">
        <v>48.04</v>
      </c>
      <c r="R805" s="1">
        <v>5.8239999999999998</v>
      </c>
      <c r="S805" s="1" t="s">
        <v>137</v>
      </c>
      <c r="U805" s="20">
        <v>58.04</v>
      </c>
      <c r="V805" s="1">
        <v>25.491999999999699</v>
      </c>
      <c r="W805" s="1" t="s">
        <v>137</v>
      </c>
      <c r="Y805" s="20">
        <v>68.040000000000006</v>
      </c>
      <c r="Z805" s="1">
        <v>299.340000000001</v>
      </c>
      <c r="AA805" s="1" t="s">
        <v>137</v>
      </c>
      <c r="AC805" s="20">
        <v>78.040000000000006</v>
      </c>
      <c r="AD805" s="1">
        <v>8.2359999999999207</v>
      </c>
      <c r="AE805" s="1" t="s">
        <v>125</v>
      </c>
      <c r="AG805" s="20">
        <v>88.04</v>
      </c>
      <c r="AH805" s="1">
        <v>82.3599999999999</v>
      </c>
      <c r="AI805" s="1" t="s">
        <v>125</v>
      </c>
      <c r="AK805" s="20">
        <v>98.04</v>
      </c>
      <c r="AL805" s="1">
        <v>823.60000000000502</v>
      </c>
      <c r="AM805" s="1" t="s">
        <v>125</v>
      </c>
      <c r="AO805" s="4">
        <v>108.04</v>
      </c>
      <c r="AP805" s="1">
        <v>804196</v>
      </c>
      <c r="AQ805" s="1" t="s">
        <v>125</v>
      </c>
      <c r="AS805" s="4">
        <v>118.04</v>
      </c>
      <c r="AT805" s="1">
        <v>804196000</v>
      </c>
      <c r="AU805" s="1" t="s">
        <v>125</v>
      </c>
      <c r="AW805" s="4">
        <v>128.04</v>
      </c>
      <c r="AX805" s="1">
        <v>804196000000</v>
      </c>
      <c r="AY805" s="1" t="s">
        <v>125</v>
      </c>
      <c r="BA805" s="4">
        <v>138.04</v>
      </c>
      <c r="BB805" s="1">
        <v>804196000000000</v>
      </c>
      <c r="BC805" s="1" t="s">
        <v>125</v>
      </c>
      <c r="BE805" s="4">
        <v>148.04</v>
      </c>
      <c r="BF805" s="1">
        <v>8.04196E+17</v>
      </c>
      <c r="BG805" s="1" t="s">
        <v>125</v>
      </c>
    </row>
    <row r="806" spans="1:59" x14ac:dyDescent="0.55000000000000004">
      <c r="A806" s="20">
        <v>8.0500000000000007</v>
      </c>
      <c r="B806" s="1">
        <v>805</v>
      </c>
      <c r="C806" s="1" t="s">
        <v>131</v>
      </c>
      <c r="E806" s="4">
        <v>18.05</v>
      </c>
      <c r="F806" s="21">
        <v>48.4949999999996</v>
      </c>
      <c r="G806" s="1" t="s">
        <v>129</v>
      </c>
      <c r="I806" s="20">
        <v>28.05</v>
      </c>
      <c r="J806" s="1">
        <v>48.4949999999996</v>
      </c>
      <c r="K806" s="1" t="s">
        <v>134</v>
      </c>
      <c r="M806" s="20">
        <v>38.049999999999997</v>
      </c>
      <c r="N806" s="1">
        <v>19.514999999999901</v>
      </c>
      <c r="O806" s="1" t="s">
        <v>135</v>
      </c>
      <c r="Q806" s="20">
        <v>48.05</v>
      </c>
      <c r="R806" s="1">
        <v>5.83</v>
      </c>
      <c r="S806" s="1" t="s">
        <v>137</v>
      </c>
      <c r="U806" s="20">
        <v>58.05</v>
      </c>
      <c r="V806" s="1">
        <v>25.514999999999699</v>
      </c>
      <c r="W806" s="1" t="s">
        <v>137</v>
      </c>
      <c r="Y806" s="20">
        <v>68.05</v>
      </c>
      <c r="Z806" s="1">
        <v>299.67500000000098</v>
      </c>
      <c r="AA806" s="1" t="s">
        <v>137</v>
      </c>
      <c r="AC806" s="20">
        <v>78.05</v>
      </c>
      <c r="AD806" s="1">
        <v>8.2449999999999193</v>
      </c>
      <c r="AE806" s="1" t="s">
        <v>125</v>
      </c>
      <c r="AG806" s="20">
        <v>88.05</v>
      </c>
      <c r="AH806" s="1">
        <v>82.449999999999903</v>
      </c>
      <c r="AI806" s="1" t="s">
        <v>125</v>
      </c>
      <c r="AK806" s="20">
        <v>98.05</v>
      </c>
      <c r="AL806" s="1">
        <v>824.500000000005</v>
      </c>
      <c r="AM806" s="1" t="s">
        <v>125</v>
      </c>
      <c r="AO806" s="4">
        <v>108.05</v>
      </c>
      <c r="AP806" s="1">
        <v>805195</v>
      </c>
      <c r="AQ806" s="1" t="s">
        <v>125</v>
      </c>
      <c r="AS806" s="4">
        <v>118.05</v>
      </c>
      <c r="AT806" s="1">
        <v>805195000</v>
      </c>
      <c r="AU806" s="1" t="s">
        <v>125</v>
      </c>
      <c r="AW806" s="4">
        <v>128.05000000000001</v>
      </c>
      <c r="AX806" s="1">
        <v>805195000000</v>
      </c>
      <c r="AY806" s="1" t="s">
        <v>125</v>
      </c>
      <c r="BA806" s="4">
        <v>138.05000000000001</v>
      </c>
      <c r="BB806" s="1">
        <v>805195000000000</v>
      </c>
      <c r="BC806" s="1" t="s">
        <v>125</v>
      </c>
      <c r="BE806" s="4">
        <v>148.05000000000001</v>
      </c>
      <c r="BF806" s="1">
        <v>8.05195E+17</v>
      </c>
      <c r="BG806" s="1" t="s">
        <v>125</v>
      </c>
    </row>
    <row r="807" spans="1:59" x14ac:dyDescent="0.55000000000000004">
      <c r="A807" s="20">
        <v>8.06</v>
      </c>
      <c r="B807" s="1">
        <v>806</v>
      </c>
      <c r="C807" s="1" t="s">
        <v>131</v>
      </c>
      <c r="E807" s="4">
        <v>18.059999999999999</v>
      </c>
      <c r="F807" s="21">
        <v>48.553999999999597</v>
      </c>
      <c r="G807" s="1" t="s">
        <v>129</v>
      </c>
      <c r="I807" s="20">
        <v>28.06</v>
      </c>
      <c r="J807" s="1">
        <v>48.553999999999597</v>
      </c>
      <c r="K807" s="1" t="s">
        <v>134</v>
      </c>
      <c r="M807" s="20">
        <v>38.06</v>
      </c>
      <c r="N807" s="1">
        <v>19.537999999999901</v>
      </c>
      <c r="O807" s="1" t="s">
        <v>135</v>
      </c>
      <c r="Q807" s="20">
        <v>48.06</v>
      </c>
      <c r="R807" s="1">
        <v>5.8360000000000003</v>
      </c>
      <c r="S807" s="1" t="s">
        <v>137</v>
      </c>
      <c r="U807" s="20">
        <v>58.06</v>
      </c>
      <c r="V807" s="1">
        <v>25.537999999999698</v>
      </c>
      <c r="W807" s="1" t="s">
        <v>137</v>
      </c>
      <c r="Y807" s="20">
        <v>68.06</v>
      </c>
      <c r="Z807" s="1">
        <v>300.01000000000101</v>
      </c>
      <c r="AA807" s="1" t="s">
        <v>137</v>
      </c>
      <c r="AC807" s="20">
        <v>78.06</v>
      </c>
      <c r="AD807" s="1">
        <v>8.2539999999999196</v>
      </c>
      <c r="AE807" s="1" t="s">
        <v>125</v>
      </c>
      <c r="AG807" s="20">
        <v>88.06</v>
      </c>
      <c r="AH807" s="1">
        <v>82.539999999999907</v>
      </c>
      <c r="AI807" s="1" t="s">
        <v>125</v>
      </c>
      <c r="AK807" s="20">
        <v>98.06</v>
      </c>
      <c r="AL807" s="1">
        <v>825.40000000000498</v>
      </c>
      <c r="AM807" s="1" t="s">
        <v>125</v>
      </c>
      <c r="AO807" s="4">
        <v>108.06</v>
      </c>
      <c r="AP807" s="1">
        <v>806194</v>
      </c>
      <c r="AQ807" s="1" t="s">
        <v>125</v>
      </c>
      <c r="AS807" s="4">
        <v>118.06</v>
      </c>
      <c r="AT807" s="1">
        <v>806194000</v>
      </c>
      <c r="AU807" s="1" t="s">
        <v>125</v>
      </c>
      <c r="AW807" s="4">
        <v>128.06</v>
      </c>
      <c r="AX807" s="1">
        <v>806194000000</v>
      </c>
      <c r="AY807" s="1" t="s">
        <v>125</v>
      </c>
      <c r="BA807" s="4">
        <v>138.06</v>
      </c>
      <c r="BB807" s="1">
        <v>806194000000000</v>
      </c>
      <c r="BC807" s="1" t="s">
        <v>125</v>
      </c>
      <c r="BE807" s="4">
        <v>148.06</v>
      </c>
      <c r="BF807" s="1">
        <v>8.06194E+17</v>
      </c>
      <c r="BG807" s="1" t="s">
        <v>125</v>
      </c>
    </row>
    <row r="808" spans="1:59" x14ac:dyDescent="0.55000000000000004">
      <c r="A808" s="20">
        <v>8.07</v>
      </c>
      <c r="B808" s="1">
        <v>807</v>
      </c>
      <c r="C808" s="1" t="s">
        <v>131</v>
      </c>
      <c r="E808" s="4">
        <v>18.07</v>
      </c>
      <c r="F808" s="21">
        <v>48.612999999999602</v>
      </c>
      <c r="G808" s="1" t="s">
        <v>129</v>
      </c>
      <c r="I808" s="20">
        <v>28.07</v>
      </c>
      <c r="J808" s="1">
        <v>48.612999999999602</v>
      </c>
      <c r="K808" s="1" t="s">
        <v>134</v>
      </c>
      <c r="M808" s="20">
        <v>38.07</v>
      </c>
      <c r="N808" s="1">
        <v>19.5609999999999</v>
      </c>
      <c r="O808" s="1" t="s">
        <v>135</v>
      </c>
      <c r="Q808" s="20">
        <v>48.07</v>
      </c>
      <c r="R808" s="1">
        <v>5.8419999999999996</v>
      </c>
      <c r="S808" s="1" t="s">
        <v>137</v>
      </c>
      <c r="U808" s="20">
        <v>58.07</v>
      </c>
      <c r="V808" s="1">
        <v>25.560999999999702</v>
      </c>
      <c r="W808" s="1" t="s">
        <v>137</v>
      </c>
      <c r="Y808" s="20">
        <v>68.069999999999993</v>
      </c>
      <c r="Z808" s="1">
        <v>300.34500000000099</v>
      </c>
      <c r="AA808" s="1" t="s">
        <v>137</v>
      </c>
      <c r="AC808" s="20">
        <v>78.069999999999993</v>
      </c>
      <c r="AD808" s="1">
        <v>8.26299999999992</v>
      </c>
      <c r="AE808" s="1" t="s">
        <v>125</v>
      </c>
      <c r="AG808" s="20">
        <v>88.07</v>
      </c>
      <c r="AH808" s="1">
        <v>82.629999999999896</v>
      </c>
      <c r="AI808" s="1" t="s">
        <v>125</v>
      </c>
      <c r="AK808" s="20">
        <v>98.07</v>
      </c>
      <c r="AL808" s="1">
        <v>826.30000000000496</v>
      </c>
      <c r="AM808" s="1" t="s">
        <v>125</v>
      </c>
      <c r="AO808" s="4">
        <v>108.07</v>
      </c>
      <c r="AP808" s="1">
        <v>807193</v>
      </c>
      <c r="AQ808" s="1" t="s">
        <v>125</v>
      </c>
      <c r="AS808" s="4">
        <v>118.07</v>
      </c>
      <c r="AT808" s="1">
        <v>807193000</v>
      </c>
      <c r="AU808" s="1" t="s">
        <v>125</v>
      </c>
      <c r="AW808" s="4">
        <v>128.07</v>
      </c>
      <c r="AX808" s="1">
        <v>807193000000</v>
      </c>
      <c r="AY808" s="1" t="s">
        <v>125</v>
      </c>
      <c r="BA808" s="4">
        <v>138.07</v>
      </c>
      <c r="BB808" s="1">
        <v>807193000000000</v>
      </c>
      <c r="BC808" s="1" t="s">
        <v>125</v>
      </c>
      <c r="BE808" s="4">
        <v>148.07</v>
      </c>
      <c r="BF808" s="1">
        <v>8.07193E+17</v>
      </c>
      <c r="BG808" s="1" t="s">
        <v>125</v>
      </c>
    </row>
    <row r="809" spans="1:59" x14ac:dyDescent="0.55000000000000004">
      <c r="A809" s="20">
        <v>8.08</v>
      </c>
      <c r="B809" s="1">
        <v>808</v>
      </c>
      <c r="C809" s="1" t="s">
        <v>131</v>
      </c>
      <c r="E809" s="4">
        <v>18.079999999999998</v>
      </c>
      <c r="F809" s="21">
        <v>48.671999999999599</v>
      </c>
      <c r="G809" s="1" t="s">
        <v>129</v>
      </c>
      <c r="I809" s="20">
        <v>28.08</v>
      </c>
      <c r="J809" s="1">
        <v>48.671999999999599</v>
      </c>
      <c r="K809" s="1" t="s">
        <v>134</v>
      </c>
      <c r="M809" s="20">
        <v>38.08</v>
      </c>
      <c r="N809" s="1">
        <v>19.5839999999999</v>
      </c>
      <c r="O809" s="1" t="s">
        <v>135</v>
      </c>
      <c r="Q809" s="20">
        <v>48.08</v>
      </c>
      <c r="R809" s="1">
        <v>5.8479999999999999</v>
      </c>
      <c r="S809" s="1" t="s">
        <v>137</v>
      </c>
      <c r="U809" s="20">
        <v>58.08</v>
      </c>
      <c r="V809" s="1">
        <v>25.583999999999701</v>
      </c>
      <c r="W809" s="1" t="s">
        <v>137</v>
      </c>
      <c r="Y809" s="20">
        <v>68.08</v>
      </c>
      <c r="Z809" s="1">
        <v>300.68000000000097</v>
      </c>
      <c r="AA809" s="1" t="s">
        <v>137</v>
      </c>
      <c r="AC809" s="20">
        <v>78.08</v>
      </c>
      <c r="AD809" s="1">
        <v>8.2719999999999203</v>
      </c>
      <c r="AE809" s="1" t="s">
        <v>125</v>
      </c>
      <c r="AG809" s="20">
        <v>88.08</v>
      </c>
      <c r="AH809" s="1">
        <v>82.719999999999899</v>
      </c>
      <c r="AI809" s="1" t="s">
        <v>125</v>
      </c>
      <c r="AK809" s="20">
        <v>98.08</v>
      </c>
      <c r="AL809" s="1">
        <v>827.20000000000505</v>
      </c>
      <c r="AM809" s="1" t="s">
        <v>125</v>
      </c>
      <c r="AO809" s="4">
        <v>108.08</v>
      </c>
      <c r="AP809" s="1">
        <v>808192</v>
      </c>
      <c r="AQ809" s="1" t="s">
        <v>125</v>
      </c>
      <c r="AS809" s="4">
        <v>118.08</v>
      </c>
      <c r="AT809" s="1">
        <v>808192000</v>
      </c>
      <c r="AU809" s="1" t="s">
        <v>125</v>
      </c>
      <c r="AW809" s="4">
        <v>128.08000000000001</v>
      </c>
      <c r="AX809" s="1">
        <v>808192000000</v>
      </c>
      <c r="AY809" s="1" t="s">
        <v>125</v>
      </c>
      <c r="BA809" s="4">
        <v>138.08000000000001</v>
      </c>
      <c r="BB809" s="1">
        <v>808192000000000</v>
      </c>
      <c r="BC809" s="1" t="s">
        <v>125</v>
      </c>
      <c r="BE809" s="4">
        <v>148.08000000000001</v>
      </c>
      <c r="BF809" s="1">
        <v>8.08192E+17</v>
      </c>
      <c r="BG809" s="1" t="s">
        <v>125</v>
      </c>
    </row>
    <row r="810" spans="1:59" x14ac:dyDescent="0.55000000000000004">
      <c r="A810" s="20">
        <v>8.09</v>
      </c>
      <c r="B810" s="1">
        <v>809</v>
      </c>
      <c r="C810" s="1" t="s">
        <v>131</v>
      </c>
      <c r="E810" s="4">
        <v>18.09</v>
      </c>
      <c r="F810" s="21">
        <v>48.730999999999597</v>
      </c>
      <c r="G810" s="1" t="s">
        <v>129</v>
      </c>
      <c r="I810" s="20">
        <v>28.09</v>
      </c>
      <c r="J810" s="1">
        <v>48.730999999999597</v>
      </c>
      <c r="K810" s="1" t="s">
        <v>134</v>
      </c>
      <c r="M810" s="20">
        <v>38.090000000000003</v>
      </c>
      <c r="N810" s="1">
        <v>19.6069999999999</v>
      </c>
      <c r="O810" s="1" t="s">
        <v>135</v>
      </c>
      <c r="Q810" s="20">
        <v>48.09</v>
      </c>
      <c r="R810" s="1">
        <v>5.8540000000000001</v>
      </c>
      <c r="S810" s="1" t="s">
        <v>137</v>
      </c>
      <c r="U810" s="20">
        <v>58.09</v>
      </c>
      <c r="V810" s="1">
        <v>25.606999999999701</v>
      </c>
      <c r="W810" s="1" t="s">
        <v>137</v>
      </c>
      <c r="Y810" s="20">
        <v>68.09</v>
      </c>
      <c r="Z810" s="1">
        <v>301.01500000000101</v>
      </c>
      <c r="AA810" s="1" t="s">
        <v>137</v>
      </c>
      <c r="AC810" s="20">
        <v>78.09</v>
      </c>
      <c r="AD810" s="1">
        <v>8.2809999999999206</v>
      </c>
      <c r="AE810" s="1" t="s">
        <v>125</v>
      </c>
      <c r="AG810" s="20">
        <v>88.09</v>
      </c>
      <c r="AH810" s="1">
        <v>82.809999999999903</v>
      </c>
      <c r="AI810" s="1" t="s">
        <v>125</v>
      </c>
      <c r="AK810" s="20">
        <v>98.09</v>
      </c>
      <c r="AL810" s="1">
        <v>828.10000000000502</v>
      </c>
      <c r="AM810" s="1" t="s">
        <v>125</v>
      </c>
      <c r="AO810" s="4">
        <v>108.09</v>
      </c>
      <c r="AP810" s="1">
        <v>809191</v>
      </c>
      <c r="AQ810" s="1" t="s">
        <v>125</v>
      </c>
      <c r="AS810" s="4">
        <v>118.09</v>
      </c>
      <c r="AT810" s="1">
        <v>809191000</v>
      </c>
      <c r="AU810" s="1" t="s">
        <v>125</v>
      </c>
      <c r="AW810" s="4">
        <v>128.09</v>
      </c>
      <c r="AX810" s="1">
        <v>809191000000</v>
      </c>
      <c r="AY810" s="1" t="s">
        <v>125</v>
      </c>
      <c r="BA810" s="4">
        <v>138.09</v>
      </c>
      <c r="BB810" s="1">
        <v>809191000000000</v>
      </c>
      <c r="BC810" s="1" t="s">
        <v>125</v>
      </c>
      <c r="BE810" s="4">
        <v>148.09</v>
      </c>
      <c r="BF810" s="1">
        <v>8.09191E+17</v>
      </c>
      <c r="BG810" s="1" t="s">
        <v>125</v>
      </c>
    </row>
    <row r="811" spans="1:59" x14ac:dyDescent="0.55000000000000004">
      <c r="A811" s="20">
        <v>8.1</v>
      </c>
      <c r="B811" s="1">
        <v>810</v>
      </c>
      <c r="C811" s="1" t="s">
        <v>131</v>
      </c>
      <c r="E811" s="4">
        <v>18.100000000000001</v>
      </c>
      <c r="F811" s="21">
        <v>48.789999999999601</v>
      </c>
      <c r="G811" s="1" t="s">
        <v>129</v>
      </c>
      <c r="I811" s="20">
        <v>28.1</v>
      </c>
      <c r="J811" s="1">
        <v>48.789999999999601</v>
      </c>
      <c r="K811" s="1" t="s">
        <v>134</v>
      </c>
      <c r="M811" s="20">
        <v>38.1</v>
      </c>
      <c r="N811" s="1">
        <v>19.6299999999999</v>
      </c>
      <c r="O811" s="1" t="s">
        <v>135</v>
      </c>
      <c r="Q811" s="20">
        <v>48.1</v>
      </c>
      <c r="R811" s="1">
        <v>5.86</v>
      </c>
      <c r="S811" s="1" t="s">
        <v>137</v>
      </c>
      <c r="U811" s="20">
        <v>58.1</v>
      </c>
      <c r="V811" s="1">
        <v>25.629999999999701</v>
      </c>
      <c r="W811" s="1" t="s">
        <v>137</v>
      </c>
      <c r="Y811" s="20">
        <v>68.099999999999994</v>
      </c>
      <c r="Z811" s="1">
        <v>301.35000000000099</v>
      </c>
      <c r="AA811" s="1" t="s">
        <v>137</v>
      </c>
      <c r="AC811" s="20">
        <v>78.099999999999994</v>
      </c>
      <c r="AD811" s="1">
        <v>8.2899999999999192</v>
      </c>
      <c r="AE811" s="1" t="s">
        <v>125</v>
      </c>
      <c r="AG811" s="20">
        <v>88.1</v>
      </c>
      <c r="AH811" s="1">
        <v>82.899999999999906</v>
      </c>
      <c r="AI811" s="1" t="s">
        <v>125</v>
      </c>
      <c r="AK811" s="20">
        <v>98.1</v>
      </c>
      <c r="AL811" s="1">
        <v>829.000000000005</v>
      </c>
      <c r="AM811" s="1" t="s">
        <v>125</v>
      </c>
      <c r="AO811" s="4">
        <v>108.1</v>
      </c>
      <c r="AP811" s="1">
        <v>810190</v>
      </c>
      <c r="AQ811" s="1" t="s">
        <v>125</v>
      </c>
      <c r="AS811" s="4">
        <v>118.1</v>
      </c>
      <c r="AT811" s="1">
        <v>810190000</v>
      </c>
      <c r="AU811" s="1" t="s">
        <v>125</v>
      </c>
      <c r="AW811" s="4">
        <v>128.1</v>
      </c>
      <c r="AX811" s="1">
        <v>810190000000</v>
      </c>
      <c r="AY811" s="1" t="s">
        <v>125</v>
      </c>
      <c r="BA811" s="4">
        <v>138.1</v>
      </c>
      <c r="BB811" s="1">
        <v>810190000000000</v>
      </c>
      <c r="BC811" s="1" t="s">
        <v>125</v>
      </c>
      <c r="BE811" s="4">
        <v>148.1</v>
      </c>
      <c r="BF811" s="1">
        <v>8.1019E+17</v>
      </c>
      <c r="BG811" s="1" t="s">
        <v>125</v>
      </c>
    </row>
    <row r="812" spans="1:59" x14ac:dyDescent="0.55000000000000004">
      <c r="A812" s="20">
        <v>8.11</v>
      </c>
      <c r="B812" s="1">
        <v>811</v>
      </c>
      <c r="C812" s="1" t="s">
        <v>131</v>
      </c>
      <c r="E812" s="4">
        <v>18.11</v>
      </c>
      <c r="F812" s="21">
        <v>48.848999999999599</v>
      </c>
      <c r="G812" s="1" t="s">
        <v>129</v>
      </c>
      <c r="I812" s="20">
        <v>28.11</v>
      </c>
      <c r="J812" s="1">
        <v>48.848999999999599</v>
      </c>
      <c r="K812" s="1" t="s">
        <v>134</v>
      </c>
      <c r="M812" s="20">
        <v>38.11</v>
      </c>
      <c r="N812" s="1">
        <v>19.652999999999899</v>
      </c>
      <c r="O812" s="1" t="s">
        <v>135</v>
      </c>
      <c r="Q812" s="20">
        <v>48.11</v>
      </c>
      <c r="R812" s="1">
        <v>5.8659999999999997</v>
      </c>
      <c r="S812" s="1" t="s">
        <v>137</v>
      </c>
      <c r="U812" s="20">
        <v>58.11</v>
      </c>
      <c r="V812" s="1">
        <v>25.6529999999997</v>
      </c>
      <c r="W812" s="1" t="s">
        <v>137</v>
      </c>
      <c r="Y812" s="20">
        <v>68.11</v>
      </c>
      <c r="Z812" s="1">
        <v>301.68500000000103</v>
      </c>
      <c r="AA812" s="1" t="s">
        <v>137</v>
      </c>
      <c r="AC812" s="20">
        <v>78.11</v>
      </c>
      <c r="AD812" s="1">
        <v>8.2989999999999196</v>
      </c>
      <c r="AE812" s="1" t="s">
        <v>125</v>
      </c>
      <c r="AG812" s="20">
        <v>88.11</v>
      </c>
      <c r="AH812" s="1">
        <v>82.989999999999895</v>
      </c>
      <c r="AI812" s="1" t="s">
        <v>125</v>
      </c>
      <c r="AK812" s="20">
        <v>98.11</v>
      </c>
      <c r="AL812" s="1">
        <v>829.90000000000498</v>
      </c>
      <c r="AM812" s="1" t="s">
        <v>125</v>
      </c>
      <c r="AO812" s="4">
        <v>108.11</v>
      </c>
      <c r="AP812" s="1">
        <v>811189</v>
      </c>
      <c r="AQ812" s="1" t="s">
        <v>125</v>
      </c>
      <c r="AS812" s="4">
        <v>118.11</v>
      </c>
      <c r="AT812" s="1">
        <v>811189000</v>
      </c>
      <c r="AU812" s="1" t="s">
        <v>125</v>
      </c>
      <c r="AW812" s="4">
        <v>128.11000000000001</v>
      </c>
      <c r="AX812" s="1">
        <v>811189000000</v>
      </c>
      <c r="AY812" s="1" t="s">
        <v>125</v>
      </c>
      <c r="BA812" s="4">
        <v>138.11000000000001</v>
      </c>
      <c r="BB812" s="1">
        <v>811189000000000</v>
      </c>
      <c r="BC812" s="1" t="s">
        <v>125</v>
      </c>
      <c r="BE812" s="4">
        <v>148.11000000000001</v>
      </c>
      <c r="BF812" s="1">
        <v>8.11189E+17</v>
      </c>
      <c r="BG812" s="1" t="s">
        <v>125</v>
      </c>
    </row>
    <row r="813" spans="1:59" x14ac:dyDescent="0.55000000000000004">
      <c r="A813" s="20">
        <v>8.1199999999999992</v>
      </c>
      <c r="B813" s="1">
        <v>812</v>
      </c>
      <c r="C813" s="1" t="s">
        <v>131</v>
      </c>
      <c r="E813" s="4">
        <v>18.12</v>
      </c>
      <c r="F813" s="21">
        <v>48.907999999999603</v>
      </c>
      <c r="G813" s="1" t="s">
        <v>129</v>
      </c>
      <c r="I813" s="20">
        <v>28.12</v>
      </c>
      <c r="J813" s="1">
        <v>48.907999999999603</v>
      </c>
      <c r="K813" s="1" t="s">
        <v>134</v>
      </c>
      <c r="M813" s="20">
        <v>38.119999999999997</v>
      </c>
      <c r="N813" s="1">
        <v>19.675999999999899</v>
      </c>
      <c r="O813" s="1" t="s">
        <v>135</v>
      </c>
      <c r="Q813" s="20">
        <v>48.12</v>
      </c>
      <c r="R813" s="1">
        <v>5.8719999999999999</v>
      </c>
      <c r="S813" s="1" t="s">
        <v>137</v>
      </c>
      <c r="U813" s="20">
        <v>58.12</v>
      </c>
      <c r="V813" s="1">
        <v>25.6759999999997</v>
      </c>
      <c r="W813" s="1" t="s">
        <v>137</v>
      </c>
      <c r="Y813" s="20">
        <v>68.12</v>
      </c>
      <c r="Z813" s="1">
        <v>302.020000000001</v>
      </c>
      <c r="AA813" s="1" t="s">
        <v>137</v>
      </c>
      <c r="AC813" s="20">
        <v>78.12</v>
      </c>
      <c r="AD813" s="1">
        <v>8.3079999999999199</v>
      </c>
      <c r="AE813" s="1" t="s">
        <v>125</v>
      </c>
      <c r="AG813" s="20">
        <v>88.12</v>
      </c>
      <c r="AH813" s="1">
        <v>83.079999999999899</v>
      </c>
      <c r="AI813" s="1" t="s">
        <v>125</v>
      </c>
      <c r="AK813" s="20">
        <v>98.12</v>
      </c>
      <c r="AL813" s="1">
        <v>830.80000000000496</v>
      </c>
      <c r="AM813" s="1" t="s">
        <v>125</v>
      </c>
      <c r="AO813" s="4">
        <v>108.12</v>
      </c>
      <c r="AP813" s="1">
        <v>812188</v>
      </c>
      <c r="AQ813" s="1" t="s">
        <v>125</v>
      </c>
      <c r="AS813" s="4">
        <v>118.12</v>
      </c>
      <c r="AT813" s="1">
        <v>812188000</v>
      </c>
      <c r="AU813" s="1" t="s">
        <v>125</v>
      </c>
      <c r="AW813" s="4">
        <v>128.12</v>
      </c>
      <c r="AX813" s="1">
        <v>812188000000</v>
      </c>
      <c r="AY813" s="1" t="s">
        <v>125</v>
      </c>
      <c r="BA813" s="4">
        <v>138.12</v>
      </c>
      <c r="BB813" s="1">
        <v>812188000000000</v>
      </c>
      <c r="BC813" s="1" t="s">
        <v>125</v>
      </c>
      <c r="BE813" s="4">
        <v>148.12</v>
      </c>
      <c r="BF813" s="1">
        <v>8.12188E+17</v>
      </c>
      <c r="BG813" s="1" t="s">
        <v>125</v>
      </c>
    </row>
    <row r="814" spans="1:59" x14ac:dyDescent="0.55000000000000004">
      <c r="A814" s="20">
        <v>8.1300000000000008</v>
      </c>
      <c r="B814" s="1">
        <v>813</v>
      </c>
      <c r="C814" s="1" t="s">
        <v>131</v>
      </c>
      <c r="E814" s="4">
        <v>18.13</v>
      </c>
      <c r="F814" s="21">
        <v>48.966999999999601</v>
      </c>
      <c r="G814" s="1" t="s">
        <v>129</v>
      </c>
      <c r="I814" s="20">
        <v>28.13</v>
      </c>
      <c r="J814" s="1">
        <v>48.966999999999601</v>
      </c>
      <c r="K814" s="1" t="s">
        <v>134</v>
      </c>
      <c r="M814" s="20">
        <v>38.130000000000003</v>
      </c>
      <c r="N814" s="1">
        <v>19.698999999999899</v>
      </c>
      <c r="O814" s="1" t="s">
        <v>135</v>
      </c>
      <c r="Q814" s="20">
        <v>48.13</v>
      </c>
      <c r="R814" s="1">
        <v>5.8780000000000001</v>
      </c>
      <c r="S814" s="1" t="s">
        <v>137</v>
      </c>
      <c r="U814" s="20">
        <v>58.13</v>
      </c>
      <c r="V814" s="1">
        <v>25.6989999999997</v>
      </c>
      <c r="W814" s="1" t="s">
        <v>137</v>
      </c>
      <c r="Y814" s="20">
        <v>68.13</v>
      </c>
      <c r="Z814" s="1">
        <v>302.35500000000098</v>
      </c>
      <c r="AA814" s="1" t="s">
        <v>137</v>
      </c>
      <c r="AC814" s="20">
        <v>78.13</v>
      </c>
      <c r="AD814" s="1">
        <v>8.3169999999999202</v>
      </c>
      <c r="AE814" s="1" t="s">
        <v>125</v>
      </c>
      <c r="AG814" s="20">
        <v>88.13</v>
      </c>
      <c r="AH814" s="1">
        <v>83.169999999999902</v>
      </c>
      <c r="AI814" s="1" t="s">
        <v>125</v>
      </c>
      <c r="AK814" s="20">
        <v>98.13</v>
      </c>
      <c r="AL814" s="1">
        <v>831.70000000000505</v>
      </c>
      <c r="AM814" s="1" t="s">
        <v>125</v>
      </c>
      <c r="AO814" s="4">
        <v>108.13</v>
      </c>
      <c r="AP814" s="1">
        <v>813187</v>
      </c>
      <c r="AQ814" s="1" t="s">
        <v>125</v>
      </c>
      <c r="AS814" s="4">
        <v>118.13</v>
      </c>
      <c r="AT814" s="1">
        <v>813187000</v>
      </c>
      <c r="AU814" s="1" t="s">
        <v>125</v>
      </c>
      <c r="AW814" s="4">
        <v>128.13</v>
      </c>
      <c r="AX814" s="1">
        <v>813187000000</v>
      </c>
      <c r="AY814" s="1" t="s">
        <v>125</v>
      </c>
      <c r="BA814" s="4">
        <v>138.13</v>
      </c>
      <c r="BB814" s="1">
        <v>813187000000000</v>
      </c>
      <c r="BC814" s="1" t="s">
        <v>125</v>
      </c>
      <c r="BE814" s="4">
        <v>148.13</v>
      </c>
      <c r="BF814" s="1">
        <v>8.13187E+17</v>
      </c>
      <c r="BG814" s="1" t="s">
        <v>125</v>
      </c>
    </row>
    <row r="815" spans="1:59" x14ac:dyDescent="0.55000000000000004">
      <c r="A815" s="20">
        <v>8.14</v>
      </c>
      <c r="B815" s="1">
        <v>814</v>
      </c>
      <c r="C815" s="1" t="s">
        <v>131</v>
      </c>
      <c r="E815" s="4">
        <v>18.14</v>
      </c>
      <c r="F815" s="21">
        <v>49.025999999999598</v>
      </c>
      <c r="G815" s="1" t="s">
        <v>129</v>
      </c>
      <c r="I815" s="20">
        <v>28.14</v>
      </c>
      <c r="J815" s="1">
        <v>49.025999999999598</v>
      </c>
      <c r="K815" s="1" t="s">
        <v>134</v>
      </c>
      <c r="M815" s="20">
        <v>38.14</v>
      </c>
      <c r="N815" s="1">
        <v>19.721999999999898</v>
      </c>
      <c r="O815" s="1" t="s">
        <v>135</v>
      </c>
      <c r="Q815" s="20">
        <v>48.14</v>
      </c>
      <c r="R815" s="1">
        <v>5.8840000000000003</v>
      </c>
      <c r="S815" s="1" t="s">
        <v>137</v>
      </c>
      <c r="U815" s="20">
        <v>58.14</v>
      </c>
      <c r="V815" s="1">
        <v>25.721999999999699</v>
      </c>
      <c r="W815" s="1" t="s">
        <v>137</v>
      </c>
      <c r="Y815" s="20">
        <v>68.14</v>
      </c>
      <c r="Z815" s="1">
        <v>302.69000000000102</v>
      </c>
      <c r="AA815" s="1" t="s">
        <v>137</v>
      </c>
      <c r="AC815" s="20">
        <v>78.14</v>
      </c>
      <c r="AD815" s="1">
        <v>8.3259999999999206</v>
      </c>
      <c r="AE815" s="1" t="s">
        <v>125</v>
      </c>
      <c r="AG815" s="20">
        <v>88.14</v>
      </c>
      <c r="AH815" s="1">
        <v>83.259999999999906</v>
      </c>
      <c r="AI815" s="1" t="s">
        <v>125</v>
      </c>
      <c r="AK815" s="20">
        <v>98.14</v>
      </c>
      <c r="AL815" s="1">
        <v>832.60000000000502</v>
      </c>
      <c r="AM815" s="1" t="s">
        <v>125</v>
      </c>
      <c r="AO815" s="4">
        <v>108.14</v>
      </c>
      <c r="AP815" s="1">
        <v>814186</v>
      </c>
      <c r="AQ815" s="1" t="s">
        <v>125</v>
      </c>
      <c r="AS815" s="4">
        <v>118.14</v>
      </c>
      <c r="AT815" s="1">
        <v>814186000</v>
      </c>
      <c r="AU815" s="1" t="s">
        <v>125</v>
      </c>
      <c r="AW815" s="4">
        <v>128.13999999999999</v>
      </c>
      <c r="AX815" s="1">
        <v>814186000000</v>
      </c>
      <c r="AY815" s="1" t="s">
        <v>125</v>
      </c>
      <c r="BA815" s="4">
        <v>138.13999999999999</v>
      </c>
      <c r="BB815" s="1">
        <v>814186000000000</v>
      </c>
      <c r="BC815" s="1" t="s">
        <v>125</v>
      </c>
      <c r="BE815" s="4">
        <v>148.13999999999999</v>
      </c>
      <c r="BF815" s="1">
        <v>8.14186E+17</v>
      </c>
      <c r="BG815" s="1" t="s">
        <v>125</v>
      </c>
    </row>
    <row r="816" spans="1:59" x14ac:dyDescent="0.55000000000000004">
      <c r="A816" s="20">
        <v>8.15</v>
      </c>
      <c r="B816" s="1">
        <v>815</v>
      </c>
      <c r="C816" s="1" t="s">
        <v>131</v>
      </c>
      <c r="E816" s="4">
        <v>18.149999999999999</v>
      </c>
      <c r="F816" s="21">
        <v>49.084999999999603</v>
      </c>
      <c r="G816" s="1" t="s">
        <v>129</v>
      </c>
      <c r="I816" s="20">
        <v>28.15</v>
      </c>
      <c r="J816" s="1">
        <v>49.084999999999603</v>
      </c>
      <c r="K816" s="1" t="s">
        <v>134</v>
      </c>
      <c r="M816" s="20">
        <v>38.15</v>
      </c>
      <c r="N816" s="1">
        <v>19.744999999999902</v>
      </c>
      <c r="O816" s="1" t="s">
        <v>135</v>
      </c>
      <c r="Q816" s="20">
        <v>48.15</v>
      </c>
      <c r="R816" s="1">
        <v>5.89</v>
      </c>
      <c r="S816" s="1" t="s">
        <v>137</v>
      </c>
      <c r="U816" s="20">
        <v>58.15</v>
      </c>
      <c r="V816" s="1">
        <v>25.744999999999699</v>
      </c>
      <c r="W816" s="1" t="s">
        <v>137</v>
      </c>
      <c r="Y816" s="20">
        <v>68.150000000000006</v>
      </c>
      <c r="Z816" s="1">
        <v>303.025000000001</v>
      </c>
      <c r="AA816" s="1" t="s">
        <v>137</v>
      </c>
      <c r="AC816" s="20">
        <v>78.150000000000006</v>
      </c>
      <c r="AD816" s="1">
        <v>8.3349999999999191</v>
      </c>
      <c r="AE816" s="1" t="s">
        <v>125</v>
      </c>
      <c r="AG816" s="20">
        <v>88.15</v>
      </c>
      <c r="AH816" s="1">
        <v>83.349999999999895</v>
      </c>
      <c r="AI816" s="1" t="s">
        <v>125</v>
      </c>
      <c r="AK816" s="20">
        <v>98.15</v>
      </c>
      <c r="AL816" s="1">
        <v>833.500000000005</v>
      </c>
      <c r="AM816" s="1" t="s">
        <v>125</v>
      </c>
      <c r="AO816" s="4">
        <v>108.15</v>
      </c>
      <c r="AP816" s="1">
        <v>815185</v>
      </c>
      <c r="AQ816" s="1" t="s">
        <v>125</v>
      </c>
      <c r="AS816" s="4">
        <v>118.15</v>
      </c>
      <c r="AT816" s="1">
        <v>815185000</v>
      </c>
      <c r="AU816" s="1" t="s">
        <v>125</v>
      </c>
      <c r="AW816" s="4">
        <v>128.15</v>
      </c>
      <c r="AX816" s="1">
        <v>815185000000</v>
      </c>
      <c r="AY816" s="1" t="s">
        <v>125</v>
      </c>
      <c r="BA816" s="4">
        <v>138.15</v>
      </c>
      <c r="BB816" s="1">
        <v>815185000000000</v>
      </c>
      <c r="BC816" s="1" t="s">
        <v>125</v>
      </c>
      <c r="BE816" s="4">
        <v>148.15</v>
      </c>
      <c r="BF816" s="1">
        <v>8.15185E+17</v>
      </c>
      <c r="BG816" s="1" t="s">
        <v>125</v>
      </c>
    </row>
    <row r="817" spans="1:59" x14ac:dyDescent="0.55000000000000004">
      <c r="A817" s="20">
        <v>8.16</v>
      </c>
      <c r="B817" s="1">
        <v>816</v>
      </c>
      <c r="C817" s="1" t="s">
        <v>131</v>
      </c>
      <c r="E817" s="4">
        <v>18.16</v>
      </c>
      <c r="F817" s="21">
        <v>49.1439999999996</v>
      </c>
      <c r="G817" s="1" t="s">
        <v>129</v>
      </c>
      <c r="I817" s="20">
        <v>28.16</v>
      </c>
      <c r="J817" s="1">
        <v>49.1439999999996</v>
      </c>
      <c r="K817" s="1" t="s">
        <v>134</v>
      </c>
      <c r="M817" s="20">
        <v>38.159999999999997</v>
      </c>
      <c r="N817" s="1">
        <v>19.767999999999901</v>
      </c>
      <c r="O817" s="1" t="s">
        <v>135</v>
      </c>
      <c r="Q817" s="20">
        <v>48.16</v>
      </c>
      <c r="R817" s="1">
        <v>5.8959999999999999</v>
      </c>
      <c r="S817" s="1" t="s">
        <v>137</v>
      </c>
      <c r="U817" s="20">
        <v>58.16</v>
      </c>
      <c r="V817" s="1">
        <v>25.767999999999699</v>
      </c>
      <c r="W817" s="1" t="s">
        <v>137</v>
      </c>
      <c r="Y817" s="20">
        <v>68.16</v>
      </c>
      <c r="Z817" s="1">
        <v>303.36000000000098</v>
      </c>
      <c r="AA817" s="1" t="s">
        <v>137</v>
      </c>
      <c r="AC817" s="20">
        <v>78.16</v>
      </c>
      <c r="AD817" s="1">
        <v>8.3439999999999195</v>
      </c>
      <c r="AE817" s="1" t="s">
        <v>125</v>
      </c>
      <c r="AG817" s="20">
        <v>88.16</v>
      </c>
      <c r="AH817" s="1">
        <v>83.439999999999898</v>
      </c>
      <c r="AI817" s="1" t="s">
        <v>125</v>
      </c>
      <c r="AK817" s="20">
        <v>98.16</v>
      </c>
      <c r="AL817" s="1">
        <v>834.40000000000498</v>
      </c>
      <c r="AM817" s="1" t="s">
        <v>125</v>
      </c>
      <c r="AO817" s="4">
        <v>108.16</v>
      </c>
      <c r="AP817" s="1">
        <v>816184</v>
      </c>
      <c r="AQ817" s="1" t="s">
        <v>125</v>
      </c>
      <c r="AS817" s="4">
        <v>118.16</v>
      </c>
      <c r="AT817" s="1">
        <v>816184000</v>
      </c>
      <c r="AU817" s="1" t="s">
        <v>125</v>
      </c>
      <c r="AW817" s="4">
        <v>128.16</v>
      </c>
      <c r="AX817" s="1">
        <v>816184000000</v>
      </c>
      <c r="AY817" s="1" t="s">
        <v>125</v>
      </c>
      <c r="BA817" s="4">
        <v>138.16</v>
      </c>
      <c r="BB817" s="1">
        <v>816184000000000</v>
      </c>
      <c r="BC817" s="1" t="s">
        <v>125</v>
      </c>
      <c r="BE817" s="4">
        <v>148.16</v>
      </c>
      <c r="BF817" s="1">
        <v>8.16184E+17</v>
      </c>
      <c r="BG817" s="1" t="s">
        <v>125</v>
      </c>
    </row>
    <row r="818" spans="1:59" x14ac:dyDescent="0.55000000000000004">
      <c r="A818" s="20">
        <v>8.17</v>
      </c>
      <c r="B818" s="1">
        <v>817</v>
      </c>
      <c r="C818" s="1" t="s">
        <v>131</v>
      </c>
      <c r="E818" s="4">
        <v>18.170000000000002</v>
      </c>
      <c r="F818" s="21">
        <v>49.202999999999598</v>
      </c>
      <c r="G818" s="1" t="s">
        <v>129</v>
      </c>
      <c r="I818" s="20">
        <v>28.17</v>
      </c>
      <c r="J818" s="1">
        <v>49.202999999999598</v>
      </c>
      <c r="K818" s="1" t="s">
        <v>134</v>
      </c>
      <c r="M818" s="20">
        <v>38.17</v>
      </c>
      <c r="N818" s="1">
        <v>19.790999999999901</v>
      </c>
      <c r="O818" s="1" t="s">
        <v>135</v>
      </c>
      <c r="Q818" s="20">
        <v>48.17</v>
      </c>
      <c r="R818" s="1">
        <v>5.9020000000000001</v>
      </c>
      <c r="S818" s="1" t="s">
        <v>137</v>
      </c>
      <c r="U818" s="20">
        <v>58.17</v>
      </c>
      <c r="V818" s="1">
        <v>25.790999999999698</v>
      </c>
      <c r="W818" s="1" t="s">
        <v>137</v>
      </c>
      <c r="Y818" s="20">
        <v>68.17</v>
      </c>
      <c r="Z818" s="1">
        <v>303.69500000000102</v>
      </c>
      <c r="AA818" s="1" t="s">
        <v>137</v>
      </c>
      <c r="AC818" s="20">
        <v>78.17</v>
      </c>
      <c r="AD818" s="1">
        <v>8.3529999999999198</v>
      </c>
      <c r="AE818" s="1" t="s">
        <v>125</v>
      </c>
      <c r="AG818" s="20">
        <v>88.17</v>
      </c>
      <c r="AH818" s="1">
        <v>83.529999999999902</v>
      </c>
      <c r="AI818" s="1" t="s">
        <v>125</v>
      </c>
      <c r="AK818" s="20">
        <v>98.17</v>
      </c>
      <c r="AL818" s="1">
        <v>835.30000000000496</v>
      </c>
      <c r="AM818" s="1" t="s">
        <v>125</v>
      </c>
      <c r="AO818" s="4">
        <v>108.17</v>
      </c>
      <c r="AP818" s="1">
        <v>817183</v>
      </c>
      <c r="AQ818" s="1" t="s">
        <v>125</v>
      </c>
      <c r="AS818" s="4">
        <v>118.17</v>
      </c>
      <c r="AT818" s="1">
        <v>817183000</v>
      </c>
      <c r="AU818" s="1" t="s">
        <v>125</v>
      </c>
      <c r="AW818" s="4">
        <v>128.16999999999999</v>
      </c>
      <c r="AX818" s="1">
        <v>817183000000</v>
      </c>
      <c r="AY818" s="1" t="s">
        <v>125</v>
      </c>
      <c r="BA818" s="4">
        <v>138.16999999999999</v>
      </c>
      <c r="BB818" s="1">
        <v>817183000000000</v>
      </c>
      <c r="BC818" s="1" t="s">
        <v>125</v>
      </c>
      <c r="BE818" s="4">
        <v>148.16999999999999</v>
      </c>
      <c r="BF818" s="1">
        <v>8.17183E+17</v>
      </c>
      <c r="BG818" s="1" t="s">
        <v>125</v>
      </c>
    </row>
    <row r="819" spans="1:59" x14ac:dyDescent="0.55000000000000004">
      <c r="A819" s="20">
        <v>8.18</v>
      </c>
      <c r="B819" s="1">
        <v>818</v>
      </c>
      <c r="C819" s="1" t="s">
        <v>131</v>
      </c>
      <c r="E819" s="4">
        <v>18.18</v>
      </c>
      <c r="F819" s="21">
        <v>49.261999999999503</v>
      </c>
      <c r="G819" s="1" t="s">
        <v>129</v>
      </c>
      <c r="I819" s="20">
        <v>28.18</v>
      </c>
      <c r="J819" s="1">
        <v>49.261999999999503</v>
      </c>
      <c r="K819" s="1" t="s">
        <v>134</v>
      </c>
      <c r="M819" s="20">
        <v>38.18</v>
      </c>
      <c r="N819" s="1">
        <v>19.813999999999901</v>
      </c>
      <c r="O819" s="1" t="s">
        <v>135</v>
      </c>
      <c r="Q819" s="20">
        <v>48.18</v>
      </c>
      <c r="R819" s="1">
        <v>5.9080000000000004</v>
      </c>
      <c r="S819" s="1" t="s">
        <v>137</v>
      </c>
      <c r="U819" s="20">
        <v>58.18</v>
      </c>
      <c r="V819" s="1">
        <v>25.813999999999702</v>
      </c>
      <c r="W819" s="1" t="s">
        <v>137</v>
      </c>
      <c r="Y819" s="20">
        <v>68.180000000000007</v>
      </c>
      <c r="Z819" s="1">
        <v>304.030000000001</v>
      </c>
      <c r="AA819" s="1" t="s">
        <v>137</v>
      </c>
      <c r="AC819" s="20">
        <v>78.180000000000007</v>
      </c>
      <c r="AD819" s="1">
        <v>8.3619999999999202</v>
      </c>
      <c r="AE819" s="1" t="s">
        <v>125</v>
      </c>
      <c r="AG819" s="20">
        <v>88.18</v>
      </c>
      <c r="AH819" s="1">
        <v>83.619999999999905</v>
      </c>
      <c r="AI819" s="1" t="s">
        <v>125</v>
      </c>
      <c r="AK819" s="20">
        <v>98.18</v>
      </c>
      <c r="AL819" s="1">
        <v>836.20000000000505</v>
      </c>
      <c r="AM819" s="1" t="s">
        <v>125</v>
      </c>
      <c r="AO819" s="4">
        <v>108.18</v>
      </c>
      <c r="AP819" s="1">
        <v>818182</v>
      </c>
      <c r="AQ819" s="1" t="s">
        <v>125</v>
      </c>
      <c r="AS819" s="4">
        <v>118.18</v>
      </c>
      <c r="AT819" s="1">
        <v>818182000</v>
      </c>
      <c r="AU819" s="1" t="s">
        <v>125</v>
      </c>
      <c r="AW819" s="4">
        <v>128.18</v>
      </c>
      <c r="AX819" s="1">
        <v>818182000000</v>
      </c>
      <c r="AY819" s="1" t="s">
        <v>125</v>
      </c>
      <c r="BA819" s="4">
        <v>138.18</v>
      </c>
      <c r="BB819" s="1">
        <v>818182000000000</v>
      </c>
      <c r="BC819" s="1" t="s">
        <v>125</v>
      </c>
      <c r="BE819" s="4">
        <v>148.18</v>
      </c>
      <c r="BF819" s="1">
        <v>8.18182E+17</v>
      </c>
      <c r="BG819" s="1" t="s">
        <v>125</v>
      </c>
    </row>
    <row r="820" spans="1:59" x14ac:dyDescent="0.55000000000000004">
      <c r="A820" s="20">
        <v>8.19</v>
      </c>
      <c r="B820" s="1">
        <v>819</v>
      </c>
      <c r="C820" s="1" t="s">
        <v>131</v>
      </c>
      <c r="E820" s="4">
        <v>18.190000000000001</v>
      </c>
      <c r="F820" s="21">
        <v>49.3209999999996</v>
      </c>
      <c r="G820" s="1" t="s">
        <v>129</v>
      </c>
      <c r="I820" s="20">
        <v>28.19</v>
      </c>
      <c r="J820" s="1">
        <v>49.3209999999996</v>
      </c>
      <c r="K820" s="1" t="s">
        <v>134</v>
      </c>
      <c r="M820" s="20">
        <v>38.19</v>
      </c>
      <c r="N820" s="1">
        <v>19.8369999999999</v>
      </c>
      <c r="O820" s="1" t="s">
        <v>135</v>
      </c>
      <c r="Q820" s="20">
        <v>48.19</v>
      </c>
      <c r="R820" s="1">
        <v>5.9139999999999997</v>
      </c>
      <c r="S820" s="1" t="s">
        <v>137</v>
      </c>
      <c r="U820" s="20">
        <v>58.19</v>
      </c>
      <c r="V820" s="1">
        <v>25.836999999999701</v>
      </c>
      <c r="W820" s="1" t="s">
        <v>137</v>
      </c>
      <c r="Y820" s="20">
        <v>68.19</v>
      </c>
      <c r="Z820" s="1">
        <v>304.36500000000098</v>
      </c>
      <c r="AA820" s="1" t="s">
        <v>137</v>
      </c>
      <c r="AC820" s="20">
        <v>78.19</v>
      </c>
      <c r="AD820" s="1">
        <v>8.3709999999999205</v>
      </c>
      <c r="AE820" s="1" t="s">
        <v>125</v>
      </c>
      <c r="AG820" s="20">
        <v>88.19</v>
      </c>
      <c r="AH820" s="1">
        <v>83.709999999999894</v>
      </c>
      <c r="AI820" s="1" t="s">
        <v>125</v>
      </c>
      <c r="AK820" s="20">
        <v>98.19</v>
      </c>
      <c r="AL820" s="1">
        <v>837.10000000000502</v>
      </c>
      <c r="AM820" s="1" t="s">
        <v>125</v>
      </c>
      <c r="AO820" s="4">
        <v>108.19</v>
      </c>
      <c r="AP820" s="1">
        <v>819181</v>
      </c>
      <c r="AQ820" s="1" t="s">
        <v>125</v>
      </c>
      <c r="AS820" s="4">
        <v>118.19</v>
      </c>
      <c r="AT820" s="1">
        <v>819181000</v>
      </c>
      <c r="AU820" s="1" t="s">
        <v>125</v>
      </c>
      <c r="AW820" s="4">
        <v>128.19</v>
      </c>
      <c r="AX820" s="1">
        <v>819181000000</v>
      </c>
      <c r="AY820" s="1" t="s">
        <v>125</v>
      </c>
      <c r="BA820" s="4">
        <v>138.19</v>
      </c>
      <c r="BB820" s="1">
        <v>819181000000000</v>
      </c>
      <c r="BC820" s="1" t="s">
        <v>125</v>
      </c>
      <c r="BE820" s="4">
        <v>148.19</v>
      </c>
      <c r="BF820" s="1">
        <v>8.19181E+17</v>
      </c>
      <c r="BG820" s="1" t="s">
        <v>125</v>
      </c>
    </row>
    <row r="821" spans="1:59" x14ac:dyDescent="0.55000000000000004">
      <c r="A821" s="20">
        <v>8.1999999999999993</v>
      </c>
      <c r="B821" s="1">
        <v>820</v>
      </c>
      <c r="C821" s="1" t="s">
        <v>131</v>
      </c>
      <c r="E821" s="4">
        <v>18.2</v>
      </c>
      <c r="F821" s="21">
        <v>49.379999999999598</v>
      </c>
      <c r="G821" s="1" t="s">
        <v>129</v>
      </c>
      <c r="I821" s="20">
        <v>28.2</v>
      </c>
      <c r="J821" s="1">
        <v>49.379999999999598</v>
      </c>
      <c r="K821" s="1" t="s">
        <v>134</v>
      </c>
      <c r="M821" s="20">
        <v>38.200000000000003</v>
      </c>
      <c r="N821" s="1">
        <v>19.8599999999999</v>
      </c>
      <c r="O821" s="1" t="s">
        <v>135</v>
      </c>
      <c r="Q821" s="20">
        <v>48.2</v>
      </c>
      <c r="R821" s="1">
        <v>5.92</v>
      </c>
      <c r="S821" s="1" t="s">
        <v>137</v>
      </c>
      <c r="U821" s="20">
        <v>58.2</v>
      </c>
      <c r="V821" s="1">
        <v>25.859999999999701</v>
      </c>
      <c r="W821" s="1" t="s">
        <v>137</v>
      </c>
      <c r="Y821" s="20">
        <v>68.2</v>
      </c>
      <c r="Z821" s="1">
        <v>304.70000000000101</v>
      </c>
      <c r="AA821" s="1" t="s">
        <v>137</v>
      </c>
      <c r="AC821" s="20">
        <v>78.2</v>
      </c>
      <c r="AD821" s="1">
        <v>8.3799999999999208</v>
      </c>
      <c r="AE821" s="1" t="s">
        <v>125</v>
      </c>
      <c r="AG821" s="20">
        <v>88.2</v>
      </c>
      <c r="AH821" s="1">
        <v>83.799999999999898</v>
      </c>
      <c r="AI821" s="1" t="s">
        <v>125</v>
      </c>
      <c r="AK821" s="20">
        <v>98.2</v>
      </c>
      <c r="AL821" s="1">
        <v>838.000000000005</v>
      </c>
      <c r="AM821" s="1" t="s">
        <v>125</v>
      </c>
      <c r="AO821" s="4">
        <v>108.2</v>
      </c>
      <c r="AP821" s="1">
        <v>820180</v>
      </c>
      <c r="AQ821" s="1" t="s">
        <v>125</v>
      </c>
      <c r="AS821" s="4">
        <v>118.2</v>
      </c>
      <c r="AT821" s="1">
        <v>820180000</v>
      </c>
      <c r="AU821" s="1" t="s">
        <v>125</v>
      </c>
      <c r="AW821" s="4">
        <v>128.19999999999999</v>
      </c>
      <c r="AX821" s="1">
        <v>820180000000</v>
      </c>
      <c r="AY821" s="1" t="s">
        <v>125</v>
      </c>
      <c r="BA821" s="4">
        <v>138.19999999999999</v>
      </c>
      <c r="BB821" s="1">
        <v>820180000000000</v>
      </c>
      <c r="BC821" s="1" t="s">
        <v>125</v>
      </c>
      <c r="BE821" s="4">
        <v>148.19999999999999</v>
      </c>
      <c r="BF821" s="1">
        <v>8.2018E+17</v>
      </c>
      <c r="BG821" s="1" t="s">
        <v>125</v>
      </c>
    </row>
    <row r="822" spans="1:59" x14ac:dyDescent="0.55000000000000004">
      <c r="A822" s="20">
        <v>8.2100000000000009</v>
      </c>
      <c r="B822" s="1">
        <v>821</v>
      </c>
      <c r="C822" s="1" t="s">
        <v>131</v>
      </c>
      <c r="E822" s="4">
        <v>18.21</v>
      </c>
      <c r="F822" s="21">
        <v>49.438999999999503</v>
      </c>
      <c r="G822" s="1" t="s">
        <v>129</v>
      </c>
      <c r="I822" s="20">
        <v>28.21</v>
      </c>
      <c r="J822" s="1">
        <v>49.438999999999503</v>
      </c>
      <c r="K822" s="1" t="s">
        <v>134</v>
      </c>
      <c r="M822" s="20">
        <v>38.21</v>
      </c>
      <c r="N822" s="1">
        <v>19.8829999999999</v>
      </c>
      <c r="O822" s="1" t="s">
        <v>135</v>
      </c>
      <c r="Q822" s="20">
        <v>48.21</v>
      </c>
      <c r="R822" s="1">
        <v>5.9260000000000002</v>
      </c>
      <c r="S822" s="1" t="s">
        <v>137</v>
      </c>
      <c r="U822" s="20">
        <v>58.21</v>
      </c>
      <c r="V822" s="1">
        <v>25.882999999999701</v>
      </c>
      <c r="W822" s="1" t="s">
        <v>137</v>
      </c>
      <c r="Y822" s="20">
        <v>68.209999999999994</v>
      </c>
      <c r="Z822" s="1">
        <v>305.03500000000099</v>
      </c>
      <c r="AA822" s="1" t="s">
        <v>137</v>
      </c>
      <c r="AC822" s="20">
        <v>78.209999999999994</v>
      </c>
      <c r="AD822" s="1">
        <v>8.3889999999999194</v>
      </c>
      <c r="AE822" s="1" t="s">
        <v>125</v>
      </c>
      <c r="AG822" s="20">
        <v>88.21</v>
      </c>
      <c r="AH822" s="1">
        <v>83.889999999999901</v>
      </c>
      <c r="AI822" s="1" t="s">
        <v>125</v>
      </c>
      <c r="AK822" s="20">
        <v>98.21</v>
      </c>
      <c r="AL822" s="1">
        <v>838.90000000000498</v>
      </c>
      <c r="AM822" s="1" t="s">
        <v>125</v>
      </c>
      <c r="AO822" s="4">
        <v>108.21</v>
      </c>
      <c r="AP822" s="1">
        <v>821179</v>
      </c>
      <c r="AQ822" s="1" t="s">
        <v>125</v>
      </c>
      <c r="AS822" s="4">
        <v>118.21</v>
      </c>
      <c r="AT822" s="1">
        <v>821179000</v>
      </c>
      <c r="AU822" s="1" t="s">
        <v>125</v>
      </c>
      <c r="AW822" s="4">
        <v>128.21</v>
      </c>
      <c r="AX822" s="1">
        <v>821179000000</v>
      </c>
      <c r="AY822" s="1" t="s">
        <v>125</v>
      </c>
      <c r="BA822" s="4">
        <v>138.21</v>
      </c>
      <c r="BB822" s="1">
        <v>821179000000000</v>
      </c>
      <c r="BC822" s="1" t="s">
        <v>125</v>
      </c>
      <c r="BE822" s="4">
        <v>148.21</v>
      </c>
      <c r="BF822" s="1">
        <v>8.21179E+17</v>
      </c>
      <c r="BG822" s="1" t="s">
        <v>125</v>
      </c>
    </row>
    <row r="823" spans="1:59" x14ac:dyDescent="0.55000000000000004">
      <c r="A823" s="20">
        <v>8.2200000000000006</v>
      </c>
      <c r="B823" s="1">
        <v>822</v>
      </c>
      <c r="C823" s="1" t="s">
        <v>131</v>
      </c>
      <c r="E823" s="4">
        <v>18.22</v>
      </c>
      <c r="F823" s="21">
        <v>49.4979999999996</v>
      </c>
      <c r="G823" s="1" t="s">
        <v>129</v>
      </c>
      <c r="I823" s="20">
        <v>28.22</v>
      </c>
      <c r="J823" s="1">
        <v>49.4979999999996</v>
      </c>
      <c r="K823" s="1" t="s">
        <v>134</v>
      </c>
      <c r="M823" s="20">
        <v>38.22</v>
      </c>
      <c r="N823" s="1">
        <v>19.905999999999899</v>
      </c>
      <c r="O823" s="1" t="s">
        <v>135</v>
      </c>
      <c r="Q823" s="20">
        <v>48.22</v>
      </c>
      <c r="R823" s="1">
        <v>5.9320000000000004</v>
      </c>
      <c r="S823" s="1" t="s">
        <v>137</v>
      </c>
      <c r="U823" s="20">
        <v>58.22</v>
      </c>
      <c r="V823" s="1">
        <v>25.9059999999997</v>
      </c>
      <c r="W823" s="1" t="s">
        <v>137</v>
      </c>
      <c r="Y823" s="20">
        <v>68.22</v>
      </c>
      <c r="Z823" s="1">
        <v>305.37000000000103</v>
      </c>
      <c r="AA823" s="1" t="s">
        <v>137</v>
      </c>
      <c r="AC823" s="20">
        <v>78.22</v>
      </c>
      <c r="AD823" s="1">
        <v>8.3979999999999198</v>
      </c>
      <c r="AE823" s="1" t="s">
        <v>125</v>
      </c>
      <c r="AG823" s="20">
        <v>88.22</v>
      </c>
      <c r="AH823" s="1">
        <v>83.979999999999905</v>
      </c>
      <c r="AI823" s="1" t="s">
        <v>125</v>
      </c>
      <c r="AK823" s="20">
        <v>98.22</v>
      </c>
      <c r="AL823" s="1">
        <v>839.80000000000496</v>
      </c>
      <c r="AM823" s="1" t="s">
        <v>125</v>
      </c>
      <c r="AO823" s="4">
        <v>108.22</v>
      </c>
      <c r="AP823" s="1">
        <v>822178</v>
      </c>
      <c r="AQ823" s="1" t="s">
        <v>125</v>
      </c>
      <c r="AS823" s="4">
        <v>118.22</v>
      </c>
      <c r="AT823" s="1">
        <v>822178000</v>
      </c>
      <c r="AU823" s="1" t="s">
        <v>125</v>
      </c>
      <c r="AW823" s="4">
        <v>128.22</v>
      </c>
      <c r="AX823" s="1">
        <v>822178000000</v>
      </c>
      <c r="AY823" s="1" t="s">
        <v>125</v>
      </c>
      <c r="BA823" s="4">
        <v>138.22</v>
      </c>
      <c r="BB823" s="1">
        <v>822178000000000</v>
      </c>
      <c r="BC823" s="1" t="s">
        <v>125</v>
      </c>
      <c r="BE823" s="4">
        <v>148.22</v>
      </c>
      <c r="BF823" s="1">
        <v>8.22178E+17</v>
      </c>
      <c r="BG823" s="1" t="s">
        <v>125</v>
      </c>
    </row>
    <row r="824" spans="1:59" x14ac:dyDescent="0.55000000000000004">
      <c r="A824" s="20">
        <v>8.23</v>
      </c>
      <c r="B824" s="1">
        <v>823</v>
      </c>
      <c r="C824" s="1" t="s">
        <v>131</v>
      </c>
      <c r="E824" s="4">
        <v>18.23</v>
      </c>
      <c r="F824" s="21">
        <v>49.556999999999597</v>
      </c>
      <c r="G824" s="1" t="s">
        <v>129</v>
      </c>
      <c r="I824" s="20">
        <v>28.23</v>
      </c>
      <c r="J824" s="1">
        <v>49.556999999999597</v>
      </c>
      <c r="K824" s="1" t="s">
        <v>134</v>
      </c>
      <c r="M824" s="20">
        <v>38.229999999999997</v>
      </c>
      <c r="N824" s="1">
        <v>19.928999999999899</v>
      </c>
      <c r="O824" s="1" t="s">
        <v>135</v>
      </c>
      <c r="Q824" s="20">
        <v>48.23</v>
      </c>
      <c r="R824" s="1">
        <v>5.9379999999999997</v>
      </c>
      <c r="S824" s="1" t="s">
        <v>137</v>
      </c>
      <c r="U824" s="20">
        <v>58.23</v>
      </c>
      <c r="V824" s="1">
        <v>25.9289999999997</v>
      </c>
      <c r="W824" s="1" t="s">
        <v>137</v>
      </c>
      <c r="Y824" s="20">
        <v>68.23</v>
      </c>
      <c r="Z824" s="1">
        <v>305.70500000000101</v>
      </c>
      <c r="AA824" s="1" t="s">
        <v>137</v>
      </c>
      <c r="AC824" s="20">
        <v>78.23</v>
      </c>
      <c r="AD824" s="1">
        <v>8.4069999999999094</v>
      </c>
      <c r="AE824" s="1" t="s">
        <v>125</v>
      </c>
      <c r="AG824" s="20">
        <v>88.23</v>
      </c>
      <c r="AH824" s="1">
        <v>84.069999999999894</v>
      </c>
      <c r="AI824" s="1" t="s">
        <v>125</v>
      </c>
      <c r="AK824" s="20">
        <v>98.23</v>
      </c>
      <c r="AL824" s="1">
        <v>840.70000000000505</v>
      </c>
      <c r="AM824" s="1" t="s">
        <v>125</v>
      </c>
      <c r="AO824" s="4">
        <v>108.23</v>
      </c>
      <c r="AP824" s="1">
        <v>823177</v>
      </c>
      <c r="AQ824" s="1" t="s">
        <v>125</v>
      </c>
      <c r="AS824" s="4">
        <v>118.23</v>
      </c>
      <c r="AT824" s="1">
        <v>823177000</v>
      </c>
      <c r="AU824" s="1" t="s">
        <v>125</v>
      </c>
      <c r="AW824" s="4">
        <v>128.22999999999999</v>
      </c>
      <c r="AX824" s="1">
        <v>823177000000</v>
      </c>
      <c r="AY824" s="1" t="s">
        <v>125</v>
      </c>
      <c r="BA824" s="4">
        <v>138.22999999999999</v>
      </c>
      <c r="BB824" s="1">
        <v>823177000000000</v>
      </c>
      <c r="BC824" s="1" t="s">
        <v>125</v>
      </c>
      <c r="BE824" s="4">
        <v>148.22999999999999</v>
      </c>
      <c r="BF824" s="1">
        <v>8.23177E+17</v>
      </c>
      <c r="BG824" s="1" t="s">
        <v>125</v>
      </c>
    </row>
    <row r="825" spans="1:59" x14ac:dyDescent="0.55000000000000004">
      <c r="A825" s="20">
        <v>8.24</v>
      </c>
      <c r="B825" s="1">
        <v>824</v>
      </c>
      <c r="C825" s="1" t="s">
        <v>131</v>
      </c>
      <c r="E825" s="4">
        <v>18.239999999999998</v>
      </c>
      <c r="F825" s="21">
        <v>49.615999999999502</v>
      </c>
      <c r="G825" s="1" t="s">
        <v>129</v>
      </c>
      <c r="I825" s="20">
        <v>28.24</v>
      </c>
      <c r="J825" s="1">
        <v>49.615999999999502</v>
      </c>
      <c r="K825" s="1" t="s">
        <v>134</v>
      </c>
      <c r="M825" s="20">
        <v>38.24</v>
      </c>
      <c r="N825" s="1">
        <v>19.951999999999899</v>
      </c>
      <c r="O825" s="1" t="s">
        <v>135</v>
      </c>
      <c r="Q825" s="20">
        <v>48.24</v>
      </c>
      <c r="R825" s="1">
        <v>5.944</v>
      </c>
      <c r="S825" s="1" t="s">
        <v>137</v>
      </c>
      <c r="U825" s="20">
        <v>58.24</v>
      </c>
      <c r="V825" s="1">
        <v>25.9519999999997</v>
      </c>
      <c r="W825" s="1" t="s">
        <v>137</v>
      </c>
      <c r="Y825" s="20">
        <v>68.239999999999995</v>
      </c>
      <c r="Z825" s="1">
        <v>306.04000000000099</v>
      </c>
      <c r="AA825" s="1" t="s">
        <v>137</v>
      </c>
      <c r="AC825" s="20">
        <v>78.239999999999995</v>
      </c>
      <c r="AD825" s="1">
        <v>8.4159999999999204</v>
      </c>
      <c r="AE825" s="1" t="s">
        <v>125</v>
      </c>
      <c r="AG825" s="20">
        <v>88.24</v>
      </c>
      <c r="AH825" s="1">
        <v>84.159999999999897</v>
      </c>
      <c r="AI825" s="1" t="s">
        <v>125</v>
      </c>
      <c r="AK825" s="20">
        <v>98.24</v>
      </c>
      <c r="AL825" s="1">
        <v>841.60000000000502</v>
      </c>
      <c r="AM825" s="1" t="s">
        <v>125</v>
      </c>
      <c r="AO825" s="4">
        <v>108.24</v>
      </c>
      <c r="AP825" s="1">
        <v>824176</v>
      </c>
      <c r="AQ825" s="1" t="s">
        <v>125</v>
      </c>
      <c r="AS825" s="4">
        <v>118.24</v>
      </c>
      <c r="AT825" s="1">
        <v>824176000</v>
      </c>
      <c r="AU825" s="1" t="s">
        <v>125</v>
      </c>
      <c r="AW825" s="4">
        <v>128.24</v>
      </c>
      <c r="AX825" s="1">
        <v>824176000000</v>
      </c>
      <c r="AY825" s="1" t="s">
        <v>125</v>
      </c>
      <c r="BA825" s="4">
        <v>138.24</v>
      </c>
      <c r="BB825" s="1">
        <v>824176000000000</v>
      </c>
      <c r="BC825" s="1" t="s">
        <v>125</v>
      </c>
      <c r="BE825" s="4">
        <v>148.24</v>
      </c>
      <c r="BF825" s="1">
        <v>8.24176E+17</v>
      </c>
      <c r="BG825" s="1" t="s">
        <v>125</v>
      </c>
    </row>
    <row r="826" spans="1:59" x14ac:dyDescent="0.55000000000000004">
      <c r="A826" s="20">
        <v>8.25</v>
      </c>
      <c r="B826" s="1">
        <v>825</v>
      </c>
      <c r="C826" s="1" t="s">
        <v>131</v>
      </c>
      <c r="E826" s="4">
        <v>18.25</v>
      </c>
      <c r="F826" s="21">
        <v>49.6749999999995</v>
      </c>
      <c r="G826" s="1" t="s">
        <v>129</v>
      </c>
      <c r="I826" s="20">
        <v>28.25</v>
      </c>
      <c r="J826" s="1">
        <v>49.6749999999995</v>
      </c>
      <c r="K826" s="1" t="s">
        <v>134</v>
      </c>
      <c r="M826" s="20">
        <v>38.25</v>
      </c>
      <c r="N826" s="1">
        <v>19.974999999999898</v>
      </c>
      <c r="O826" s="1" t="s">
        <v>135</v>
      </c>
      <c r="Q826" s="20">
        <v>48.25</v>
      </c>
      <c r="R826" s="1">
        <v>5.95</v>
      </c>
      <c r="S826" s="1" t="s">
        <v>137</v>
      </c>
      <c r="U826" s="20">
        <v>58.25</v>
      </c>
      <c r="V826" s="1">
        <v>25.974999999999699</v>
      </c>
      <c r="W826" s="1" t="s">
        <v>137</v>
      </c>
      <c r="Y826" s="20">
        <v>68.25</v>
      </c>
      <c r="Z826" s="1">
        <v>306.37500000000102</v>
      </c>
      <c r="AA826" s="1" t="s">
        <v>137</v>
      </c>
      <c r="AC826" s="20">
        <v>78.25</v>
      </c>
      <c r="AD826" s="1">
        <v>8.4249999999999208</v>
      </c>
      <c r="AE826" s="1" t="s">
        <v>125</v>
      </c>
      <c r="AG826" s="20">
        <v>88.25</v>
      </c>
      <c r="AH826" s="1">
        <v>84.249999999999901</v>
      </c>
      <c r="AI826" s="1" t="s">
        <v>125</v>
      </c>
      <c r="AK826" s="20">
        <v>98.25</v>
      </c>
      <c r="AL826" s="1">
        <v>842.500000000005</v>
      </c>
      <c r="AM826" s="1" t="s">
        <v>125</v>
      </c>
      <c r="AO826" s="4">
        <v>108.25</v>
      </c>
      <c r="AP826" s="1">
        <v>825175</v>
      </c>
      <c r="AQ826" s="1" t="s">
        <v>125</v>
      </c>
      <c r="AS826" s="4">
        <v>118.25</v>
      </c>
      <c r="AT826" s="1">
        <v>825175000</v>
      </c>
      <c r="AU826" s="1" t="s">
        <v>125</v>
      </c>
      <c r="AW826" s="4">
        <v>128.25</v>
      </c>
      <c r="AX826" s="1">
        <v>825175000000</v>
      </c>
      <c r="AY826" s="1" t="s">
        <v>125</v>
      </c>
      <c r="BA826" s="4">
        <v>138.25</v>
      </c>
      <c r="BB826" s="1">
        <v>825175000000000</v>
      </c>
      <c r="BC826" s="1" t="s">
        <v>125</v>
      </c>
      <c r="BE826" s="4">
        <v>148.25</v>
      </c>
      <c r="BF826" s="1">
        <v>8.25175E+17</v>
      </c>
      <c r="BG826" s="1" t="s">
        <v>125</v>
      </c>
    </row>
    <row r="827" spans="1:59" x14ac:dyDescent="0.55000000000000004">
      <c r="A827" s="20">
        <v>8.26</v>
      </c>
      <c r="B827" s="1">
        <v>826</v>
      </c>
      <c r="C827" s="1" t="s">
        <v>131</v>
      </c>
      <c r="E827" s="4">
        <v>18.260000000000002</v>
      </c>
      <c r="F827" s="21">
        <v>49.733999999999497</v>
      </c>
      <c r="G827" s="1" t="s">
        <v>129</v>
      </c>
      <c r="I827" s="20">
        <v>28.26</v>
      </c>
      <c r="J827" s="1">
        <v>49.733999999999497</v>
      </c>
      <c r="K827" s="1" t="s">
        <v>134</v>
      </c>
      <c r="M827" s="20">
        <v>38.26</v>
      </c>
      <c r="N827" s="1">
        <v>19.997999999999902</v>
      </c>
      <c r="O827" s="1" t="s">
        <v>135</v>
      </c>
      <c r="Q827" s="20">
        <v>48.26</v>
      </c>
      <c r="R827" s="1">
        <v>5.9560000000000004</v>
      </c>
      <c r="S827" s="1" t="s">
        <v>137</v>
      </c>
      <c r="U827" s="20">
        <v>58.26</v>
      </c>
      <c r="V827" s="1">
        <v>25.997999999999699</v>
      </c>
      <c r="W827" s="1" t="s">
        <v>137</v>
      </c>
      <c r="Y827" s="20">
        <v>68.260000000000005</v>
      </c>
      <c r="Z827" s="1">
        <v>306.710000000001</v>
      </c>
      <c r="AA827" s="1" t="s">
        <v>137</v>
      </c>
      <c r="AC827" s="20">
        <v>78.260000000000005</v>
      </c>
      <c r="AD827" s="1">
        <v>8.4339999999999105</v>
      </c>
      <c r="AE827" s="1" t="s">
        <v>125</v>
      </c>
      <c r="AG827" s="20">
        <v>88.26</v>
      </c>
      <c r="AH827" s="1">
        <v>84.339999999999904</v>
      </c>
      <c r="AI827" s="1" t="s">
        <v>125</v>
      </c>
      <c r="AK827" s="20">
        <v>98.26</v>
      </c>
      <c r="AL827" s="1">
        <v>843.40000000000498</v>
      </c>
      <c r="AM827" s="1" t="s">
        <v>125</v>
      </c>
      <c r="AO827" s="4">
        <v>108.26</v>
      </c>
      <c r="AP827" s="1">
        <v>826174</v>
      </c>
      <c r="AQ827" s="1" t="s">
        <v>125</v>
      </c>
      <c r="AS827" s="4">
        <v>118.26</v>
      </c>
      <c r="AT827" s="1">
        <v>826174000</v>
      </c>
      <c r="AU827" s="1" t="s">
        <v>125</v>
      </c>
      <c r="AW827" s="4">
        <v>128.26</v>
      </c>
      <c r="AX827" s="1">
        <v>826174000000</v>
      </c>
      <c r="AY827" s="1" t="s">
        <v>125</v>
      </c>
      <c r="BA827" s="4">
        <v>138.26</v>
      </c>
      <c r="BB827" s="1">
        <v>826174000000000</v>
      </c>
      <c r="BC827" s="1" t="s">
        <v>125</v>
      </c>
      <c r="BE827" s="4">
        <v>148.26</v>
      </c>
      <c r="BF827" s="1">
        <v>8.26174E+17</v>
      </c>
      <c r="BG827" s="1" t="s">
        <v>125</v>
      </c>
    </row>
    <row r="828" spans="1:59" x14ac:dyDescent="0.55000000000000004">
      <c r="A828" s="20">
        <v>8.27</v>
      </c>
      <c r="B828" s="1">
        <v>827</v>
      </c>
      <c r="C828" s="1" t="s">
        <v>131</v>
      </c>
      <c r="E828" s="4">
        <v>18.27</v>
      </c>
      <c r="F828" s="21">
        <v>49.792999999999502</v>
      </c>
      <c r="G828" s="1" t="s">
        <v>129</v>
      </c>
      <c r="I828" s="20">
        <v>28.27</v>
      </c>
      <c r="J828" s="1">
        <v>49.792999999999502</v>
      </c>
      <c r="K828" s="1" t="s">
        <v>134</v>
      </c>
      <c r="M828" s="20">
        <v>38.270000000000003</v>
      </c>
      <c r="N828" s="1">
        <v>20.020999999999901</v>
      </c>
      <c r="O828" s="1" t="s">
        <v>135</v>
      </c>
      <c r="Q828" s="20">
        <v>48.27</v>
      </c>
      <c r="R828" s="1">
        <v>5.9619999999999997</v>
      </c>
      <c r="S828" s="1" t="s">
        <v>137</v>
      </c>
      <c r="U828" s="20">
        <v>58.27</v>
      </c>
      <c r="V828" s="1">
        <v>26.020999999999699</v>
      </c>
      <c r="W828" s="1" t="s">
        <v>137</v>
      </c>
      <c r="Y828" s="20">
        <v>68.27</v>
      </c>
      <c r="Z828" s="1">
        <v>307.04500000000098</v>
      </c>
      <c r="AA828" s="1" t="s">
        <v>137</v>
      </c>
      <c r="AC828" s="20">
        <v>78.27</v>
      </c>
      <c r="AD828" s="1">
        <v>8.4429999999999108</v>
      </c>
      <c r="AE828" s="1" t="s">
        <v>125</v>
      </c>
      <c r="AG828" s="20">
        <v>88.27</v>
      </c>
      <c r="AH828" s="1">
        <v>84.429999999999893</v>
      </c>
      <c r="AI828" s="1" t="s">
        <v>125</v>
      </c>
      <c r="AK828" s="20">
        <v>98.27</v>
      </c>
      <c r="AL828" s="1">
        <v>844.30000000000496</v>
      </c>
      <c r="AM828" s="1" t="s">
        <v>125</v>
      </c>
      <c r="AO828" s="4">
        <v>108.27</v>
      </c>
      <c r="AP828" s="1">
        <v>827173</v>
      </c>
      <c r="AQ828" s="1" t="s">
        <v>125</v>
      </c>
      <c r="AS828" s="4">
        <v>118.27</v>
      </c>
      <c r="AT828" s="1">
        <v>827173000</v>
      </c>
      <c r="AU828" s="1" t="s">
        <v>125</v>
      </c>
      <c r="AW828" s="4">
        <v>128.27000000000001</v>
      </c>
      <c r="AX828" s="1">
        <v>827173000000</v>
      </c>
      <c r="AY828" s="1" t="s">
        <v>125</v>
      </c>
      <c r="BA828" s="4">
        <v>138.27000000000001</v>
      </c>
      <c r="BB828" s="1">
        <v>827173000000000</v>
      </c>
      <c r="BC828" s="1" t="s">
        <v>125</v>
      </c>
      <c r="BE828" s="4">
        <v>148.27000000000001</v>
      </c>
      <c r="BF828" s="1">
        <v>8.27173E+17</v>
      </c>
      <c r="BG828" s="1" t="s">
        <v>125</v>
      </c>
    </row>
    <row r="829" spans="1:59" x14ac:dyDescent="0.55000000000000004">
      <c r="A829" s="20">
        <v>8.2799999999999994</v>
      </c>
      <c r="B829" s="1">
        <v>828</v>
      </c>
      <c r="C829" s="1" t="s">
        <v>131</v>
      </c>
      <c r="E829" s="4">
        <v>18.28</v>
      </c>
      <c r="F829" s="21">
        <v>49.851999999999499</v>
      </c>
      <c r="G829" s="1" t="s">
        <v>129</v>
      </c>
      <c r="I829" s="20">
        <v>28.28</v>
      </c>
      <c r="J829" s="1">
        <v>49.851999999999499</v>
      </c>
      <c r="K829" s="1" t="s">
        <v>134</v>
      </c>
      <c r="M829" s="20">
        <v>38.28</v>
      </c>
      <c r="N829" s="1">
        <v>20.043999999999901</v>
      </c>
      <c r="O829" s="1" t="s">
        <v>135</v>
      </c>
      <c r="Q829" s="20">
        <v>48.28</v>
      </c>
      <c r="R829" s="1">
        <v>5.968</v>
      </c>
      <c r="S829" s="1" t="s">
        <v>137</v>
      </c>
      <c r="U829" s="20">
        <v>58.28</v>
      </c>
      <c r="V829" s="1">
        <v>26.043999999999699</v>
      </c>
      <c r="W829" s="1" t="s">
        <v>137</v>
      </c>
      <c r="Y829" s="20">
        <v>68.28</v>
      </c>
      <c r="Z829" s="1">
        <v>307.38000000000102</v>
      </c>
      <c r="AA829" s="1" t="s">
        <v>137</v>
      </c>
      <c r="AC829" s="20">
        <v>78.28</v>
      </c>
      <c r="AD829" s="1">
        <v>8.4519999999999094</v>
      </c>
      <c r="AE829" s="1" t="s">
        <v>125</v>
      </c>
      <c r="AG829" s="20">
        <v>88.28</v>
      </c>
      <c r="AH829" s="1">
        <v>84.519999999999897</v>
      </c>
      <c r="AI829" s="1" t="s">
        <v>125</v>
      </c>
      <c r="AK829" s="20">
        <v>98.28</v>
      </c>
      <c r="AL829" s="1">
        <v>845.20000000000505</v>
      </c>
      <c r="AM829" s="1" t="s">
        <v>125</v>
      </c>
      <c r="AO829" s="4">
        <v>108.28</v>
      </c>
      <c r="AP829" s="1">
        <v>828172</v>
      </c>
      <c r="AQ829" s="1" t="s">
        <v>125</v>
      </c>
      <c r="AS829" s="4">
        <v>118.28</v>
      </c>
      <c r="AT829" s="1">
        <v>828172000</v>
      </c>
      <c r="AU829" s="1" t="s">
        <v>125</v>
      </c>
      <c r="AW829" s="4">
        <v>128.28</v>
      </c>
      <c r="AX829" s="1">
        <v>828172000000</v>
      </c>
      <c r="AY829" s="1" t="s">
        <v>125</v>
      </c>
      <c r="BA829" s="4">
        <v>138.28</v>
      </c>
      <c r="BB829" s="1">
        <v>828172000000000</v>
      </c>
      <c r="BC829" s="1" t="s">
        <v>125</v>
      </c>
      <c r="BE829" s="4">
        <v>148.28</v>
      </c>
      <c r="BF829" s="1">
        <v>8.28172E+17</v>
      </c>
      <c r="BG829" s="1" t="s">
        <v>125</v>
      </c>
    </row>
    <row r="830" spans="1:59" x14ac:dyDescent="0.55000000000000004">
      <c r="A830" s="20">
        <v>8.2899999999999991</v>
      </c>
      <c r="B830" s="1">
        <v>829</v>
      </c>
      <c r="C830" s="1" t="s">
        <v>131</v>
      </c>
      <c r="E830" s="4">
        <v>18.29</v>
      </c>
      <c r="F830" s="21">
        <v>49.910999999999497</v>
      </c>
      <c r="G830" s="1" t="s">
        <v>129</v>
      </c>
      <c r="I830" s="20">
        <v>28.29</v>
      </c>
      <c r="J830" s="1">
        <v>49.910999999999497</v>
      </c>
      <c r="K830" s="1" t="s">
        <v>134</v>
      </c>
      <c r="M830" s="20">
        <v>38.29</v>
      </c>
      <c r="N830" s="1">
        <v>20.066999999999901</v>
      </c>
      <c r="O830" s="1" t="s">
        <v>135</v>
      </c>
      <c r="Q830" s="20">
        <v>48.29</v>
      </c>
      <c r="R830" s="1">
        <v>5.9740000000000002</v>
      </c>
      <c r="S830" s="1" t="s">
        <v>137</v>
      </c>
      <c r="U830" s="20">
        <v>58.29</v>
      </c>
      <c r="V830" s="1">
        <v>26.066999999999702</v>
      </c>
      <c r="W830" s="1" t="s">
        <v>137</v>
      </c>
      <c r="Y830" s="20">
        <v>68.290000000000006</v>
      </c>
      <c r="Z830" s="1">
        <v>307.715000000001</v>
      </c>
      <c r="AA830" s="1" t="s">
        <v>137</v>
      </c>
      <c r="AC830" s="20">
        <v>78.290000000000006</v>
      </c>
      <c r="AD830" s="1">
        <v>8.4609999999999204</v>
      </c>
      <c r="AE830" s="1" t="s">
        <v>125</v>
      </c>
      <c r="AG830" s="20">
        <v>88.29</v>
      </c>
      <c r="AH830" s="1">
        <v>84.6099999999999</v>
      </c>
      <c r="AI830" s="1" t="s">
        <v>125</v>
      </c>
      <c r="AK830" s="20">
        <v>98.29</v>
      </c>
      <c r="AL830" s="1">
        <v>846.10000000000502</v>
      </c>
      <c r="AM830" s="1" t="s">
        <v>125</v>
      </c>
      <c r="AO830" s="4">
        <v>108.29</v>
      </c>
      <c r="AP830" s="1">
        <v>829171</v>
      </c>
      <c r="AQ830" s="1" t="s">
        <v>125</v>
      </c>
      <c r="AS830" s="4">
        <v>118.29</v>
      </c>
      <c r="AT830" s="1">
        <v>829171000</v>
      </c>
      <c r="AU830" s="1" t="s">
        <v>125</v>
      </c>
      <c r="AW830" s="4">
        <v>128.29</v>
      </c>
      <c r="AX830" s="1">
        <v>829171000000</v>
      </c>
      <c r="AY830" s="1" t="s">
        <v>125</v>
      </c>
      <c r="BA830" s="4">
        <v>138.29</v>
      </c>
      <c r="BB830" s="1">
        <v>829171000000000</v>
      </c>
      <c r="BC830" s="1" t="s">
        <v>125</v>
      </c>
      <c r="BE830" s="4">
        <v>148.29</v>
      </c>
      <c r="BF830" s="1">
        <v>8.29171E+17</v>
      </c>
      <c r="BG830" s="1" t="s">
        <v>125</v>
      </c>
    </row>
    <row r="831" spans="1:59" x14ac:dyDescent="0.55000000000000004">
      <c r="A831" s="20">
        <v>8.3000000000000007</v>
      </c>
      <c r="B831" s="1">
        <v>830</v>
      </c>
      <c r="C831" s="1" t="s">
        <v>131</v>
      </c>
      <c r="E831" s="4">
        <v>18.3</v>
      </c>
      <c r="F831" s="21">
        <v>49.969999999999501</v>
      </c>
      <c r="G831" s="1" t="s">
        <v>129</v>
      </c>
      <c r="I831" s="20">
        <v>28.3</v>
      </c>
      <c r="J831" s="1">
        <v>49.969999999999501</v>
      </c>
      <c r="K831" s="1" t="s">
        <v>134</v>
      </c>
      <c r="M831" s="20">
        <v>38.299999999999997</v>
      </c>
      <c r="N831" s="1">
        <v>20.0899999999999</v>
      </c>
      <c r="O831" s="1" t="s">
        <v>135</v>
      </c>
      <c r="Q831" s="20">
        <v>48.3</v>
      </c>
      <c r="R831" s="1">
        <v>5.98</v>
      </c>
      <c r="S831" s="1" t="s">
        <v>137</v>
      </c>
      <c r="U831" s="20">
        <v>58.3</v>
      </c>
      <c r="V831" s="1">
        <v>26.089999999999701</v>
      </c>
      <c r="W831" s="1" t="s">
        <v>137</v>
      </c>
      <c r="Y831" s="20">
        <v>68.3</v>
      </c>
      <c r="Z831" s="1">
        <v>308.05000000000098</v>
      </c>
      <c r="AA831" s="1" t="s">
        <v>137</v>
      </c>
      <c r="AC831" s="20">
        <v>78.3</v>
      </c>
      <c r="AD831" s="1">
        <v>8.46999999999991</v>
      </c>
      <c r="AE831" s="1" t="s">
        <v>125</v>
      </c>
      <c r="AG831" s="20">
        <v>88.3</v>
      </c>
      <c r="AH831" s="1">
        <v>84.699999999999903</v>
      </c>
      <c r="AI831" s="1" t="s">
        <v>125</v>
      </c>
      <c r="AK831" s="20">
        <v>98.3</v>
      </c>
      <c r="AL831" s="1">
        <v>847.000000000005</v>
      </c>
      <c r="AM831" s="1" t="s">
        <v>125</v>
      </c>
      <c r="AO831" s="4">
        <v>108.3</v>
      </c>
      <c r="AP831" s="1">
        <v>830170</v>
      </c>
      <c r="AQ831" s="1" t="s">
        <v>125</v>
      </c>
      <c r="AS831" s="4">
        <v>118.3</v>
      </c>
      <c r="AT831" s="1">
        <v>830170000</v>
      </c>
      <c r="AU831" s="1" t="s">
        <v>125</v>
      </c>
      <c r="AW831" s="4">
        <v>128.30000000000001</v>
      </c>
      <c r="AX831" s="1">
        <v>830170000000</v>
      </c>
      <c r="AY831" s="1" t="s">
        <v>125</v>
      </c>
      <c r="BA831" s="4">
        <v>138.30000000000001</v>
      </c>
      <c r="BB831" s="1">
        <v>830170000000000</v>
      </c>
      <c r="BC831" s="1" t="s">
        <v>125</v>
      </c>
      <c r="BE831" s="4">
        <v>148.30000000000001</v>
      </c>
      <c r="BF831" s="1">
        <v>8.3017E+17</v>
      </c>
      <c r="BG831" s="1" t="s">
        <v>125</v>
      </c>
    </row>
    <row r="832" spans="1:59" x14ac:dyDescent="0.55000000000000004">
      <c r="A832" s="20">
        <v>8.31</v>
      </c>
      <c r="B832" s="1">
        <v>831</v>
      </c>
      <c r="C832" s="1" t="s">
        <v>131</v>
      </c>
      <c r="E832" s="4">
        <v>18.309999999999999</v>
      </c>
      <c r="F832" s="21">
        <v>50.028999999999499</v>
      </c>
      <c r="G832" s="1" t="s">
        <v>129</v>
      </c>
      <c r="I832" s="20">
        <v>28.31</v>
      </c>
      <c r="J832" s="1">
        <v>50.028999999999499</v>
      </c>
      <c r="K832" s="1" t="s">
        <v>134</v>
      </c>
      <c r="M832" s="20">
        <v>38.31</v>
      </c>
      <c r="N832" s="1">
        <v>20.1129999999999</v>
      </c>
      <c r="O832" s="1" t="s">
        <v>135</v>
      </c>
      <c r="Q832" s="20">
        <v>48.31</v>
      </c>
      <c r="R832" s="1">
        <v>5.9859999999999998</v>
      </c>
      <c r="S832" s="1" t="s">
        <v>137</v>
      </c>
      <c r="U832" s="20">
        <v>58.31</v>
      </c>
      <c r="V832" s="1">
        <v>26.112999999999701</v>
      </c>
      <c r="W832" s="1" t="s">
        <v>137</v>
      </c>
      <c r="Y832" s="20">
        <v>68.31</v>
      </c>
      <c r="Z832" s="1">
        <v>308.38500000000101</v>
      </c>
      <c r="AA832" s="1" t="s">
        <v>137</v>
      </c>
      <c r="AC832" s="20">
        <v>78.31</v>
      </c>
      <c r="AD832" s="1">
        <v>8.4789999999999104</v>
      </c>
      <c r="AE832" s="1" t="s">
        <v>125</v>
      </c>
      <c r="AG832" s="20">
        <v>88.31</v>
      </c>
      <c r="AH832" s="1">
        <v>84.789999999999907</v>
      </c>
      <c r="AI832" s="1" t="s">
        <v>125</v>
      </c>
      <c r="AK832" s="20">
        <v>98.31</v>
      </c>
      <c r="AL832" s="1">
        <v>847.90000000000498</v>
      </c>
      <c r="AM832" s="1" t="s">
        <v>125</v>
      </c>
      <c r="AO832" s="4">
        <v>108.31</v>
      </c>
      <c r="AP832" s="1">
        <v>831169</v>
      </c>
      <c r="AQ832" s="1" t="s">
        <v>125</v>
      </c>
      <c r="AS832" s="4">
        <v>118.31</v>
      </c>
      <c r="AT832" s="1">
        <v>831169000</v>
      </c>
      <c r="AU832" s="1" t="s">
        <v>125</v>
      </c>
      <c r="AW832" s="4">
        <v>128.31</v>
      </c>
      <c r="AX832" s="1">
        <v>831169000000</v>
      </c>
      <c r="AY832" s="1" t="s">
        <v>125</v>
      </c>
      <c r="BA832" s="4">
        <v>138.31</v>
      </c>
      <c r="BB832" s="1">
        <v>831169000000000</v>
      </c>
      <c r="BC832" s="1" t="s">
        <v>125</v>
      </c>
      <c r="BE832" s="4">
        <v>148.31</v>
      </c>
      <c r="BF832" s="1">
        <v>8.31169E+17</v>
      </c>
      <c r="BG832" s="1" t="s">
        <v>125</v>
      </c>
    </row>
    <row r="833" spans="1:59" x14ac:dyDescent="0.55000000000000004">
      <c r="A833" s="20">
        <v>8.32</v>
      </c>
      <c r="B833" s="1">
        <v>832</v>
      </c>
      <c r="C833" s="1" t="s">
        <v>131</v>
      </c>
      <c r="E833" s="4">
        <v>18.32</v>
      </c>
      <c r="F833" s="21">
        <v>50.087999999999496</v>
      </c>
      <c r="G833" s="1" t="s">
        <v>129</v>
      </c>
      <c r="I833" s="20">
        <v>28.32</v>
      </c>
      <c r="J833" s="1">
        <v>50.087999999999496</v>
      </c>
      <c r="K833" s="1" t="s">
        <v>134</v>
      </c>
      <c r="M833" s="20">
        <v>38.32</v>
      </c>
      <c r="N833" s="1">
        <v>20.1359999999999</v>
      </c>
      <c r="O833" s="1" t="s">
        <v>135</v>
      </c>
      <c r="Q833" s="20">
        <v>48.32</v>
      </c>
      <c r="R833" s="1">
        <v>5.992</v>
      </c>
      <c r="S833" s="1" t="s">
        <v>137</v>
      </c>
      <c r="U833" s="20">
        <v>58.32</v>
      </c>
      <c r="V833" s="1">
        <v>26.135999999999701</v>
      </c>
      <c r="W833" s="1" t="s">
        <v>137</v>
      </c>
      <c r="Y833" s="20">
        <v>68.319999999999993</v>
      </c>
      <c r="Z833" s="1">
        <v>308.72000000000099</v>
      </c>
      <c r="AA833" s="1" t="s">
        <v>137</v>
      </c>
      <c r="AC833" s="20">
        <v>78.319999999999993</v>
      </c>
      <c r="AD833" s="1">
        <v>8.4879999999999107</v>
      </c>
      <c r="AE833" s="1" t="s">
        <v>125</v>
      </c>
      <c r="AG833" s="20">
        <v>88.32</v>
      </c>
      <c r="AH833" s="1">
        <v>84.879999999999896</v>
      </c>
      <c r="AI833" s="1" t="s">
        <v>125</v>
      </c>
      <c r="AK833" s="20">
        <v>98.32</v>
      </c>
      <c r="AL833" s="1">
        <v>848.80000000000496</v>
      </c>
      <c r="AM833" s="1" t="s">
        <v>125</v>
      </c>
      <c r="AO833" s="4">
        <v>108.32</v>
      </c>
      <c r="AP833" s="1">
        <v>832168</v>
      </c>
      <c r="AQ833" s="1" t="s">
        <v>125</v>
      </c>
      <c r="AS833" s="4">
        <v>118.32</v>
      </c>
      <c r="AT833" s="1">
        <v>832168000</v>
      </c>
      <c r="AU833" s="1" t="s">
        <v>125</v>
      </c>
      <c r="AW833" s="4">
        <v>128.32</v>
      </c>
      <c r="AX833" s="1">
        <v>832168000000</v>
      </c>
      <c r="AY833" s="1" t="s">
        <v>125</v>
      </c>
      <c r="BA833" s="4">
        <v>138.32</v>
      </c>
      <c r="BB833" s="1">
        <v>832168000000000</v>
      </c>
      <c r="BC833" s="1" t="s">
        <v>125</v>
      </c>
      <c r="BE833" s="4">
        <v>148.32</v>
      </c>
      <c r="BF833" s="1">
        <v>8.32168E+17</v>
      </c>
      <c r="BG833" s="1" t="s">
        <v>125</v>
      </c>
    </row>
    <row r="834" spans="1:59" x14ac:dyDescent="0.55000000000000004">
      <c r="A834" s="20">
        <v>8.33</v>
      </c>
      <c r="B834" s="1">
        <v>833</v>
      </c>
      <c r="C834" s="1" t="s">
        <v>131</v>
      </c>
      <c r="E834" s="4">
        <v>18.329999999999998</v>
      </c>
      <c r="F834" s="21">
        <v>50.146999999999501</v>
      </c>
      <c r="G834" s="1" t="s">
        <v>129</v>
      </c>
      <c r="I834" s="20">
        <v>28.33</v>
      </c>
      <c r="J834" s="1">
        <v>50.146999999999501</v>
      </c>
      <c r="K834" s="1" t="s">
        <v>134</v>
      </c>
      <c r="M834" s="20">
        <v>38.33</v>
      </c>
      <c r="N834" s="1">
        <v>20.158999999999899</v>
      </c>
      <c r="O834" s="1" t="s">
        <v>135</v>
      </c>
      <c r="Q834" s="20">
        <v>48.33</v>
      </c>
      <c r="R834" s="1">
        <v>5.9980000000000002</v>
      </c>
      <c r="S834" s="1" t="s">
        <v>137</v>
      </c>
      <c r="U834" s="20">
        <v>58.33</v>
      </c>
      <c r="V834" s="1">
        <v>26.1589999999997</v>
      </c>
      <c r="W834" s="1" t="s">
        <v>137</v>
      </c>
      <c r="Y834" s="20">
        <v>68.33</v>
      </c>
      <c r="Z834" s="1">
        <v>309.05500000000097</v>
      </c>
      <c r="AA834" s="1" t="s">
        <v>137</v>
      </c>
      <c r="AC834" s="20">
        <v>78.33</v>
      </c>
      <c r="AD834" s="1">
        <v>8.4969999999999093</v>
      </c>
      <c r="AE834" s="1" t="s">
        <v>125</v>
      </c>
      <c r="AG834" s="20">
        <v>88.33</v>
      </c>
      <c r="AH834" s="1">
        <v>84.969999999999899</v>
      </c>
      <c r="AI834" s="1" t="s">
        <v>125</v>
      </c>
      <c r="AK834" s="20">
        <v>98.33</v>
      </c>
      <c r="AL834" s="1">
        <v>849.70000000000505</v>
      </c>
      <c r="AM834" s="1" t="s">
        <v>125</v>
      </c>
      <c r="AO834" s="4">
        <v>108.33</v>
      </c>
      <c r="AP834" s="1">
        <v>833167</v>
      </c>
      <c r="AQ834" s="1" t="s">
        <v>125</v>
      </c>
      <c r="AS834" s="4">
        <v>118.33</v>
      </c>
      <c r="AT834" s="1">
        <v>833167000</v>
      </c>
      <c r="AU834" s="1" t="s">
        <v>125</v>
      </c>
      <c r="AW834" s="4">
        <v>128.33000000000001</v>
      </c>
      <c r="AX834" s="1">
        <v>833167000000</v>
      </c>
      <c r="AY834" s="1" t="s">
        <v>125</v>
      </c>
      <c r="BA834" s="4">
        <v>138.33000000000001</v>
      </c>
      <c r="BB834" s="1">
        <v>833167000000000</v>
      </c>
      <c r="BC834" s="1" t="s">
        <v>125</v>
      </c>
      <c r="BE834" s="4">
        <v>148.33000000000001</v>
      </c>
      <c r="BF834" s="1">
        <v>8.33167E+17</v>
      </c>
      <c r="BG834" s="1" t="s">
        <v>125</v>
      </c>
    </row>
    <row r="835" spans="1:59" x14ac:dyDescent="0.55000000000000004">
      <c r="A835" s="20">
        <v>8.34</v>
      </c>
      <c r="B835" s="1">
        <v>834</v>
      </c>
      <c r="C835" s="1" t="s">
        <v>131</v>
      </c>
      <c r="E835" s="4">
        <v>18.34</v>
      </c>
      <c r="F835" s="21">
        <v>50.205999999999499</v>
      </c>
      <c r="G835" s="1" t="s">
        <v>129</v>
      </c>
      <c r="I835" s="20">
        <v>28.34</v>
      </c>
      <c r="J835" s="1">
        <v>50.205999999999499</v>
      </c>
      <c r="K835" s="1" t="s">
        <v>134</v>
      </c>
      <c r="M835" s="20">
        <v>38.340000000000003</v>
      </c>
      <c r="N835" s="1">
        <v>20.181999999999899</v>
      </c>
      <c r="O835" s="1" t="s">
        <v>135</v>
      </c>
      <c r="Q835" s="20">
        <v>48.34</v>
      </c>
      <c r="R835" s="1">
        <v>6.0039999999999996</v>
      </c>
      <c r="S835" s="1" t="s">
        <v>137</v>
      </c>
      <c r="U835" s="20">
        <v>58.34</v>
      </c>
      <c r="V835" s="1">
        <v>26.1819999999997</v>
      </c>
      <c r="W835" s="1" t="s">
        <v>137</v>
      </c>
      <c r="Y835" s="20">
        <v>68.34</v>
      </c>
      <c r="Z835" s="1">
        <v>309.39000000000101</v>
      </c>
      <c r="AA835" s="1" t="s">
        <v>137</v>
      </c>
      <c r="AC835" s="20">
        <v>78.34</v>
      </c>
      <c r="AD835" s="1">
        <v>8.5059999999999096</v>
      </c>
      <c r="AE835" s="1" t="s">
        <v>125</v>
      </c>
      <c r="AG835" s="20">
        <v>88.34</v>
      </c>
      <c r="AH835" s="1">
        <v>85.059999999999903</v>
      </c>
      <c r="AI835" s="1" t="s">
        <v>125</v>
      </c>
      <c r="AK835" s="20">
        <v>98.34</v>
      </c>
      <c r="AL835" s="1">
        <v>850.60000000000502</v>
      </c>
      <c r="AM835" s="1" t="s">
        <v>125</v>
      </c>
      <c r="AO835" s="4">
        <v>108.34</v>
      </c>
      <c r="AP835" s="1">
        <v>834166</v>
      </c>
      <c r="AQ835" s="1" t="s">
        <v>125</v>
      </c>
      <c r="AS835" s="4">
        <v>118.34</v>
      </c>
      <c r="AT835" s="1">
        <v>834166000</v>
      </c>
      <c r="AU835" s="1" t="s">
        <v>125</v>
      </c>
      <c r="AW835" s="4">
        <v>128.34</v>
      </c>
      <c r="AX835" s="1">
        <v>834166000000</v>
      </c>
      <c r="AY835" s="1" t="s">
        <v>125</v>
      </c>
      <c r="BA835" s="4">
        <v>138.34</v>
      </c>
      <c r="BB835" s="1">
        <v>834166000000000</v>
      </c>
      <c r="BC835" s="1" t="s">
        <v>125</v>
      </c>
      <c r="BE835" s="4">
        <v>148.34</v>
      </c>
      <c r="BF835" s="1">
        <v>8.34166E+17</v>
      </c>
      <c r="BG835" s="1" t="s">
        <v>125</v>
      </c>
    </row>
    <row r="836" spans="1:59" x14ac:dyDescent="0.55000000000000004">
      <c r="A836" s="20">
        <v>8.35</v>
      </c>
      <c r="B836" s="1">
        <v>835</v>
      </c>
      <c r="C836" s="1" t="s">
        <v>131</v>
      </c>
      <c r="E836" s="4">
        <v>18.350000000000001</v>
      </c>
      <c r="F836" s="21">
        <v>50.264999999999503</v>
      </c>
      <c r="G836" s="1" t="s">
        <v>129</v>
      </c>
      <c r="I836" s="20">
        <v>28.35</v>
      </c>
      <c r="J836" s="1">
        <v>50.264999999999503</v>
      </c>
      <c r="K836" s="1" t="s">
        <v>134</v>
      </c>
      <c r="M836" s="20">
        <v>38.35</v>
      </c>
      <c r="N836" s="1">
        <v>20.204999999999899</v>
      </c>
      <c r="O836" s="1" t="s">
        <v>135</v>
      </c>
      <c r="Q836" s="20">
        <v>48.35</v>
      </c>
      <c r="R836" s="1">
        <v>6.01</v>
      </c>
      <c r="S836" s="1" t="s">
        <v>137</v>
      </c>
      <c r="U836" s="20">
        <v>58.35</v>
      </c>
      <c r="V836" s="1">
        <v>26.2049999999997</v>
      </c>
      <c r="W836" s="1" t="s">
        <v>137</v>
      </c>
      <c r="Y836" s="20">
        <v>68.349999999999994</v>
      </c>
      <c r="Z836" s="1">
        <v>309.72500000000099</v>
      </c>
      <c r="AA836" s="1" t="s">
        <v>137</v>
      </c>
      <c r="AC836" s="20">
        <v>78.349999999999994</v>
      </c>
      <c r="AD836" s="1">
        <v>8.51499999999991</v>
      </c>
      <c r="AE836" s="1" t="s">
        <v>125</v>
      </c>
      <c r="AG836" s="20">
        <v>88.35</v>
      </c>
      <c r="AH836" s="1">
        <v>85.149999999999906</v>
      </c>
      <c r="AI836" s="1" t="s">
        <v>125</v>
      </c>
      <c r="AK836" s="20">
        <v>98.35</v>
      </c>
      <c r="AL836" s="1">
        <v>851.500000000005</v>
      </c>
      <c r="AM836" s="1" t="s">
        <v>125</v>
      </c>
      <c r="AO836" s="4">
        <v>108.35</v>
      </c>
      <c r="AP836" s="1">
        <v>835165</v>
      </c>
      <c r="AQ836" s="1" t="s">
        <v>125</v>
      </c>
      <c r="AS836" s="4">
        <v>118.35</v>
      </c>
      <c r="AT836" s="1">
        <v>835165000</v>
      </c>
      <c r="AU836" s="1" t="s">
        <v>125</v>
      </c>
      <c r="AW836" s="4">
        <v>128.35</v>
      </c>
      <c r="AX836" s="1">
        <v>835165000000</v>
      </c>
      <c r="AY836" s="1" t="s">
        <v>125</v>
      </c>
      <c r="BA836" s="4">
        <v>138.35</v>
      </c>
      <c r="BB836" s="1">
        <v>835165000000000</v>
      </c>
      <c r="BC836" s="1" t="s">
        <v>125</v>
      </c>
      <c r="BE836" s="4">
        <v>148.35</v>
      </c>
      <c r="BF836" s="1">
        <v>8.35165E+17</v>
      </c>
      <c r="BG836" s="1" t="s">
        <v>125</v>
      </c>
    </row>
    <row r="837" spans="1:59" x14ac:dyDescent="0.55000000000000004">
      <c r="A837" s="20">
        <v>8.36</v>
      </c>
      <c r="B837" s="1">
        <v>836</v>
      </c>
      <c r="C837" s="1" t="s">
        <v>131</v>
      </c>
      <c r="E837" s="4">
        <v>18.36</v>
      </c>
      <c r="F837" s="21">
        <v>50.323999999999501</v>
      </c>
      <c r="G837" s="1" t="s">
        <v>129</v>
      </c>
      <c r="I837" s="20">
        <v>28.36</v>
      </c>
      <c r="J837" s="1">
        <v>50.323999999999501</v>
      </c>
      <c r="K837" s="1" t="s">
        <v>134</v>
      </c>
      <c r="M837" s="20">
        <v>38.36</v>
      </c>
      <c r="N837" s="1">
        <v>20.227999999999899</v>
      </c>
      <c r="O837" s="1" t="s">
        <v>135</v>
      </c>
      <c r="Q837" s="20">
        <v>48.36</v>
      </c>
      <c r="R837" s="1">
        <v>6.016</v>
      </c>
      <c r="S837" s="1" t="s">
        <v>137</v>
      </c>
      <c r="U837" s="20">
        <v>58.36</v>
      </c>
      <c r="V837" s="1">
        <v>26.2279999999997</v>
      </c>
      <c r="W837" s="1" t="s">
        <v>137</v>
      </c>
      <c r="Y837" s="20">
        <v>68.36</v>
      </c>
      <c r="Z837" s="1">
        <v>310.06000000000103</v>
      </c>
      <c r="AA837" s="1" t="s">
        <v>137</v>
      </c>
      <c r="AC837" s="20">
        <v>78.36</v>
      </c>
      <c r="AD837" s="1">
        <v>8.5239999999999103</v>
      </c>
      <c r="AE837" s="1" t="s">
        <v>125</v>
      </c>
      <c r="AG837" s="20">
        <v>88.36</v>
      </c>
      <c r="AH837" s="1">
        <v>85.239999999999895</v>
      </c>
      <c r="AI837" s="1" t="s">
        <v>125</v>
      </c>
      <c r="AK837" s="20">
        <v>98.36</v>
      </c>
      <c r="AL837" s="1">
        <v>852.40000000000498</v>
      </c>
      <c r="AM837" s="1" t="s">
        <v>125</v>
      </c>
      <c r="AO837" s="4">
        <v>108.36</v>
      </c>
      <c r="AP837" s="1">
        <v>836164</v>
      </c>
      <c r="AQ837" s="1" t="s">
        <v>125</v>
      </c>
      <c r="AS837" s="4">
        <v>118.36</v>
      </c>
      <c r="AT837" s="1">
        <v>836164000</v>
      </c>
      <c r="AU837" s="1" t="s">
        <v>125</v>
      </c>
      <c r="AW837" s="4">
        <v>128.36000000000001</v>
      </c>
      <c r="AX837" s="1">
        <v>836164000000</v>
      </c>
      <c r="AY837" s="1" t="s">
        <v>125</v>
      </c>
      <c r="BA837" s="4">
        <v>138.36000000000001</v>
      </c>
      <c r="BB837" s="1">
        <v>836164000000000</v>
      </c>
      <c r="BC837" s="1" t="s">
        <v>125</v>
      </c>
      <c r="BE837" s="4">
        <v>148.36000000000001</v>
      </c>
      <c r="BF837" s="1">
        <v>8.36164E+17</v>
      </c>
      <c r="BG837" s="1" t="s">
        <v>125</v>
      </c>
    </row>
    <row r="838" spans="1:59" x14ac:dyDescent="0.55000000000000004">
      <c r="A838" s="20">
        <v>8.3699999999999992</v>
      </c>
      <c r="B838" s="1">
        <v>837</v>
      </c>
      <c r="C838" s="1" t="s">
        <v>131</v>
      </c>
      <c r="E838" s="4">
        <v>18.37</v>
      </c>
      <c r="F838" s="21">
        <v>50.382999999999498</v>
      </c>
      <c r="G838" s="1" t="s">
        <v>129</v>
      </c>
      <c r="I838" s="20">
        <v>28.37</v>
      </c>
      <c r="J838" s="1">
        <v>50.382999999999498</v>
      </c>
      <c r="K838" s="1" t="s">
        <v>134</v>
      </c>
      <c r="M838" s="20">
        <v>38.369999999999997</v>
      </c>
      <c r="N838" s="1">
        <v>20.250999999999902</v>
      </c>
      <c r="O838" s="1" t="s">
        <v>135</v>
      </c>
      <c r="Q838" s="20">
        <v>48.37</v>
      </c>
      <c r="R838" s="1">
        <v>6.0220000000000002</v>
      </c>
      <c r="S838" s="1" t="s">
        <v>137</v>
      </c>
      <c r="U838" s="20">
        <v>58.37</v>
      </c>
      <c r="V838" s="1">
        <v>26.250999999999699</v>
      </c>
      <c r="W838" s="1" t="s">
        <v>137</v>
      </c>
      <c r="Y838" s="20">
        <v>68.37</v>
      </c>
      <c r="Z838" s="1">
        <v>310.395000000001</v>
      </c>
      <c r="AA838" s="1" t="s">
        <v>137</v>
      </c>
      <c r="AC838" s="20">
        <v>78.37</v>
      </c>
      <c r="AD838" s="1">
        <v>8.5329999999999107</v>
      </c>
      <c r="AE838" s="1" t="s">
        <v>125</v>
      </c>
      <c r="AG838" s="20">
        <v>88.37</v>
      </c>
      <c r="AH838" s="1">
        <v>85.329999999999899</v>
      </c>
      <c r="AI838" s="1" t="s">
        <v>125</v>
      </c>
      <c r="AK838" s="20">
        <v>98.37</v>
      </c>
      <c r="AL838" s="1">
        <v>853.30000000000496</v>
      </c>
      <c r="AM838" s="1" t="s">
        <v>125</v>
      </c>
      <c r="AO838" s="4">
        <v>108.37</v>
      </c>
      <c r="AP838" s="1">
        <v>837163</v>
      </c>
      <c r="AQ838" s="1" t="s">
        <v>125</v>
      </c>
      <c r="AS838" s="4">
        <v>118.37</v>
      </c>
      <c r="AT838" s="1">
        <v>837163000</v>
      </c>
      <c r="AU838" s="1" t="s">
        <v>125</v>
      </c>
      <c r="AW838" s="4">
        <v>128.37</v>
      </c>
      <c r="AX838" s="1">
        <v>837163000000</v>
      </c>
      <c r="AY838" s="1" t="s">
        <v>125</v>
      </c>
      <c r="BA838" s="4">
        <v>138.37</v>
      </c>
      <c r="BB838" s="1">
        <v>837163000000000</v>
      </c>
      <c r="BC838" s="1" t="s">
        <v>125</v>
      </c>
      <c r="BE838" s="4">
        <v>148.37</v>
      </c>
      <c r="BF838" s="1">
        <v>8.37163E+17</v>
      </c>
      <c r="BG838" s="1" t="s">
        <v>125</v>
      </c>
    </row>
    <row r="839" spans="1:59" x14ac:dyDescent="0.55000000000000004">
      <c r="A839" s="20">
        <v>8.3800000000000008</v>
      </c>
      <c r="B839" s="1">
        <v>838</v>
      </c>
      <c r="C839" s="1" t="s">
        <v>131</v>
      </c>
      <c r="E839" s="4">
        <v>18.38</v>
      </c>
      <c r="F839" s="21">
        <v>50.441999999999503</v>
      </c>
      <c r="G839" s="1" t="s">
        <v>129</v>
      </c>
      <c r="I839" s="20">
        <v>28.38</v>
      </c>
      <c r="J839" s="1">
        <v>50.441999999999503</v>
      </c>
      <c r="K839" s="1" t="s">
        <v>134</v>
      </c>
      <c r="M839" s="20">
        <v>38.380000000000003</v>
      </c>
      <c r="N839" s="1">
        <v>20.273999999999901</v>
      </c>
      <c r="O839" s="1" t="s">
        <v>135</v>
      </c>
      <c r="Q839" s="20">
        <v>48.38</v>
      </c>
      <c r="R839" s="1">
        <v>6.0279999999999996</v>
      </c>
      <c r="S839" s="1" t="s">
        <v>137</v>
      </c>
      <c r="U839" s="20">
        <v>58.38</v>
      </c>
      <c r="V839" s="1">
        <v>26.273999999999699</v>
      </c>
      <c r="W839" s="1" t="s">
        <v>137</v>
      </c>
      <c r="Y839" s="20">
        <v>68.38</v>
      </c>
      <c r="Z839" s="1">
        <v>310.73000000000098</v>
      </c>
      <c r="AA839" s="1" t="s">
        <v>137</v>
      </c>
      <c r="AC839" s="20">
        <v>78.38</v>
      </c>
      <c r="AD839" s="1">
        <v>8.5419999999999092</v>
      </c>
      <c r="AE839" s="1" t="s">
        <v>125</v>
      </c>
      <c r="AG839" s="20">
        <v>88.38</v>
      </c>
      <c r="AH839" s="1">
        <v>85.419999999999902</v>
      </c>
      <c r="AI839" s="1" t="s">
        <v>125</v>
      </c>
      <c r="AK839" s="20">
        <v>98.38</v>
      </c>
      <c r="AL839" s="1">
        <v>854.20000000000505</v>
      </c>
      <c r="AM839" s="1" t="s">
        <v>125</v>
      </c>
      <c r="AO839" s="4">
        <v>108.38</v>
      </c>
      <c r="AP839" s="1">
        <v>838162</v>
      </c>
      <c r="AQ839" s="1" t="s">
        <v>125</v>
      </c>
      <c r="AS839" s="4">
        <v>118.38</v>
      </c>
      <c r="AT839" s="1">
        <v>838162000</v>
      </c>
      <c r="AU839" s="1" t="s">
        <v>125</v>
      </c>
      <c r="AW839" s="4">
        <v>128.38</v>
      </c>
      <c r="AX839" s="1">
        <v>838162000000</v>
      </c>
      <c r="AY839" s="1" t="s">
        <v>125</v>
      </c>
      <c r="BA839" s="4">
        <v>138.38</v>
      </c>
      <c r="BB839" s="1">
        <v>838162000000000</v>
      </c>
      <c r="BC839" s="1" t="s">
        <v>125</v>
      </c>
      <c r="BE839" s="4">
        <v>148.38</v>
      </c>
      <c r="BF839" s="1">
        <v>8.38162E+17</v>
      </c>
      <c r="BG839" s="1" t="s">
        <v>125</v>
      </c>
    </row>
    <row r="840" spans="1:59" x14ac:dyDescent="0.55000000000000004">
      <c r="A840" s="20">
        <v>8.39</v>
      </c>
      <c r="B840" s="1">
        <v>839</v>
      </c>
      <c r="C840" s="1" t="s">
        <v>131</v>
      </c>
      <c r="E840" s="4">
        <v>18.39</v>
      </c>
      <c r="F840" s="21">
        <v>50.5009999999995</v>
      </c>
      <c r="G840" s="1" t="s">
        <v>129</v>
      </c>
      <c r="I840" s="20">
        <v>28.39</v>
      </c>
      <c r="J840" s="1">
        <v>50.5009999999995</v>
      </c>
      <c r="K840" s="1" t="s">
        <v>134</v>
      </c>
      <c r="M840" s="20">
        <v>38.39</v>
      </c>
      <c r="N840" s="1">
        <v>20.296999999999901</v>
      </c>
      <c r="O840" s="1" t="s">
        <v>135</v>
      </c>
      <c r="Q840" s="20">
        <v>48.39</v>
      </c>
      <c r="R840" s="1">
        <v>6.0339999999999998</v>
      </c>
      <c r="S840" s="1" t="s">
        <v>137</v>
      </c>
      <c r="U840" s="20">
        <v>58.39</v>
      </c>
      <c r="V840" s="1">
        <v>26.296999999999699</v>
      </c>
      <c r="W840" s="1" t="s">
        <v>137</v>
      </c>
      <c r="Y840" s="20">
        <v>68.39</v>
      </c>
      <c r="Z840" s="1">
        <v>311.06500000000102</v>
      </c>
      <c r="AA840" s="1" t="s">
        <v>137</v>
      </c>
      <c r="AC840" s="20">
        <v>78.39</v>
      </c>
      <c r="AD840" s="1">
        <v>8.5509999999999096</v>
      </c>
      <c r="AE840" s="1" t="s">
        <v>125</v>
      </c>
      <c r="AG840" s="20">
        <v>88.39</v>
      </c>
      <c r="AH840" s="1">
        <v>85.509999999999906</v>
      </c>
      <c r="AI840" s="1" t="s">
        <v>125</v>
      </c>
      <c r="AK840" s="20">
        <v>98.39</v>
      </c>
      <c r="AL840" s="1">
        <v>855.10000000000502</v>
      </c>
      <c r="AM840" s="1" t="s">
        <v>125</v>
      </c>
      <c r="AO840" s="4">
        <v>108.39</v>
      </c>
      <c r="AP840" s="1">
        <v>839161</v>
      </c>
      <c r="AQ840" s="1" t="s">
        <v>125</v>
      </c>
      <c r="AS840" s="4">
        <v>118.39</v>
      </c>
      <c r="AT840" s="1">
        <v>839161000</v>
      </c>
      <c r="AU840" s="1" t="s">
        <v>125</v>
      </c>
      <c r="AW840" s="4">
        <v>128.38999999999999</v>
      </c>
      <c r="AX840" s="1">
        <v>839161000000</v>
      </c>
      <c r="AY840" s="1" t="s">
        <v>125</v>
      </c>
      <c r="BA840" s="4">
        <v>138.38999999999999</v>
      </c>
      <c r="BB840" s="1">
        <v>839161000000000</v>
      </c>
      <c r="BC840" s="1" t="s">
        <v>125</v>
      </c>
      <c r="BE840" s="4">
        <v>148.38999999999999</v>
      </c>
      <c r="BF840" s="1">
        <v>8.39161E+17</v>
      </c>
      <c r="BG840" s="1" t="s">
        <v>125</v>
      </c>
    </row>
    <row r="841" spans="1:59" x14ac:dyDescent="0.55000000000000004">
      <c r="A841" s="20">
        <v>8.4</v>
      </c>
      <c r="B841" s="1">
        <v>840</v>
      </c>
      <c r="C841" s="1" t="s">
        <v>131</v>
      </c>
      <c r="E841" s="4">
        <v>18.399999999999999</v>
      </c>
      <c r="F841" s="21">
        <v>50.559999999999498</v>
      </c>
      <c r="G841" s="1" t="s">
        <v>129</v>
      </c>
      <c r="I841" s="20">
        <v>28.4</v>
      </c>
      <c r="J841" s="1">
        <v>50.559999999999498</v>
      </c>
      <c r="K841" s="1" t="s">
        <v>134</v>
      </c>
      <c r="M841" s="20">
        <v>38.4</v>
      </c>
      <c r="N841" s="1">
        <v>20.319999999999901</v>
      </c>
      <c r="O841" s="1" t="s">
        <v>135</v>
      </c>
      <c r="Q841" s="20">
        <v>48.4</v>
      </c>
      <c r="R841" s="1">
        <v>6.04</v>
      </c>
      <c r="S841" s="1" t="s">
        <v>137</v>
      </c>
      <c r="U841" s="20">
        <v>58.4</v>
      </c>
      <c r="V841" s="1">
        <v>26.319999999999698</v>
      </c>
      <c r="W841" s="1" t="s">
        <v>137</v>
      </c>
      <c r="Y841" s="20">
        <v>68.400000000000006</v>
      </c>
      <c r="Z841" s="1">
        <v>311.400000000001</v>
      </c>
      <c r="AA841" s="1" t="s">
        <v>137</v>
      </c>
      <c r="AC841" s="20">
        <v>78.400000000000006</v>
      </c>
      <c r="AD841" s="1">
        <v>8.5599999999999099</v>
      </c>
      <c r="AE841" s="1" t="s">
        <v>125</v>
      </c>
      <c r="AG841" s="20">
        <v>88.4</v>
      </c>
      <c r="AH841" s="1">
        <v>85.599999999999895</v>
      </c>
      <c r="AI841" s="1" t="s">
        <v>125</v>
      </c>
      <c r="AK841" s="20">
        <v>98.4</v>
      </c>
      <c r="AL841" s="1">
        <v>856.000000000005</v>
      </c>
      <c r="AM841" s="1" t="s">
        <v>125</v>
      </c>
      <c r="AO841" s="4">
        <v>108.4</v>
      </c>
      <c r="AP841" s="1">
        <v>840160</v>
      </c>
      <c r="AQ841" s="1" t="s">
        <v>125</v>
      </c>
      <c r="AS841" s="4">
        <v>118.4</v>
      </c>
      <c r="AT841" s="1">
        <v>840160000</v>
      </c>
      <c r="AU841" s="1" t="s">
        <v>125</v>
      </c>
      <c r="AW841" s="4">
        <v>128.4</v>
      </c>
      <c r="AX841" s="1">
        <v>840160000000</v>
      </c>
      <c r="AY841" s="1" t="s">
        <v>125</v>
      </c>
      <c r="BA841" s="4">
        <v>138.4</v>
      </c>
      <c r="BB841" s="1">
        <v>840160000000000</v>
      </c>
      <c r="BC841" s="1" t="s">
        <v>125</v>
      </c>
      <c r="BE841" s="4">
        <v>148.4</v>
      </c>
      <c r="BF841" s="1">
        <v>8.4016E+17</v>
      </c>
      <c r="BG841" s="1" t="s">
        <v>125</v>
      </c>
    </row>
    <row r="842" spans="1:59" x14ac:dyDescent="0.55000000000000004">
      <c r="A842" s="20">
        <v>8.41</v>
      </c>
      <c r="B842" s="1">
        <v>841</v>
      </c>
      <c r="C842" s="1" t="s">
        <v>131</v>
      </c>
      <c r="E842" s="4">
        <v>18.41</v>
      </c>
      <c r="F842" s="21">
        <v>50.618999999999502</v>
      </c>
      <c r="G842" s="1" t="s">
        <v>129</v>
      </c>
      <c r="I842" s="20">
        <v>28.41</v>
      </c>
      <c r="J842" s="1">
        <v>50.618999999999502</v>
      </c>
      <c r="K842" s="1" t="s">
        <v>134</v>
      </c>
      <c r="M842" s="20">
        <v>38.409999999999997</v>
      </c>
      <c r="N842" s="1">
        <v>20.3429999999999</v>
      </c>
      <c r="O842" s="1" t="s">
        <v>135</v>
      </c>
      <c r="Q842" s="20">
        <v>48.41</v>
      </c>
      <c r="R842" s="1">
        <v>6.0460000000000003</v>
      </c>
      <c r="S842" s="1" t="s">
        <v>137</v>
      </c>
      <c r="U842" s="20">
        <v>58.41</v>
      </c>
      <c r="V842" s="1">
        <v>26.342999999999702</v>
      </c>
      <c r="W842" s="1" t="s">
        <v>137</v>
      </c>
      <c r="Y842" s="20">
        <v>68.41</v>
      </c>
      <c r="Z842" s="1">
        <v>311.73500000000098</v>
      </c>
      <c r="AA842" s="1" t="s">
        <v>137</v>
      </c>
      <c r="AC842" s="20">
        <v>78.41</v>
      </c>
      <c r="AD842" s="1">
        <v>8.5689999999999102</v>
      </c>
      <c r="AE842" s="1" t="s">
        <v>125</v>
      </c>
      <c r="AG842" s="20">
        <v>88.41</v>
      </c>
      <c r="AH842" s="1">
        <v>85.689999999999898</v>
      </c>
      <c r="AI842" s="1" t="s">
        <v>125</v>
      </c>
      <c r="AK842" s="20">
        <v>98.41</v>
      </c>
      <c r="AL842" s="1">
        <v>856.90000000000498</v>
      </c>
      <c r="AM842" s="1" t="s">
        <v>125</v>
      </c>
      <c r="AO842" s="4">
        <v>108.41</v>
      </c>
      <c r="AP842" s="1">
        <v>841159</v>
      </c>
      <c r="AQ842" s="1" t="s">
        <v>125</v>
      </c>
      <c r="AS842" s="4">
        <v>118.41</v>
      </c>
      <c r="AT842" s="1">
        <v>841159000</v>
      </c>
      <c r="AU842" s="1" t="s">
        <v>125</v>
      </c>
      <c r="AW842" s="4">
        <v>128.41</v>
      </c>
      <c r="AX842" s="1">
        <v>841159000000</v>
      </c>
      <c r="AY842" s="1" t="s">
        <v>125</v>
      </c>
      <c r="BA842" s="4">
        <v>138.41</v>
      </c>
      <c r="BB842" s="1">
        <v>841159000000000</v>
      </c>
      <c r="BC842" s="1" t="s">
        <v>125</v>
      </c>
      <c r="BE842" s="4">
        <v>148.41</v>
      </c>
      <c r="BF842" s="1">
        <v>8.41159E+17</v>
      </c>
      <c r="BG842" s="1" t="s">
        <v>125</v>
      </c>
    </row>
    <row r="843" spans="1:59" x14ac:dyDescent="0.55000000000000004">
      <c r="A843" s="20">
        <v>8.42</v>
      </c>
      <c r="B843" s="1">
        <v>842</v>
      </c>
      <c r="C843" s="1" t="s">
        <v>131</v>
      </c>
      <c r="E843" s="4">
        <v>18.420000000000002</v>
      </c>
      <c r="F843" s="21">
        <v>50.6779999999995</v>
      </c>
      <c r="G843" s="1" t="s">
        <v>129</v>
      </c>
      <c r="I843" s="20">
        <v>28.42</v>
      </c>
      <c r="J843" s="1">
        <v>50.6779999999995</v>
      </c>
      <c r="K843" s="1" t="s">
        <v>134</v>
      </c>
      <c r="M843" s="20">
        <v>38.42</v>
      </c>
      <c r="N843" s="1">
        <v>20.3659999999999</v>
      </c>
      <c r="O843" s="1" t="s">
        <v>135</v>
      </c>
      <c r="Q843" s="20">
        <v>48.42</v>
      </c>
      <c r="R843" s="1">
        <v>6.0519999999999996</v>
      </c>
      <c r="S843" s="1" t="s">
        <v>137</v>
      </c>
      <c r="U843" s="20">
        <v>58.42</v>
      </c>
      <c r="V843" s="1">
        <v>26.365999999999701</v>
      </c>
      <c r="W843" s="1" t="s">
        <v>137</v>
      </c>
      <c r="Y843" s="20">
        <v>68.42</v>
      </c>
      <c r="Z843" s="1">
        <v>312.07000000000102</v>
      </c>
      <c r="AA843" s="1" t="s">
        <v>137</v>
      </c>
      <c r="AC843" s="20">
        <v>78.42</v>
      </c>
      <c r="AD843" s="1">
        <v>8.5779999999999106</v>
      </c>
      <c r="AE843" s="1" t="s">
        <v>125</v>
      </c>
      <c r="AG843" s="20">
        <v>88.42</v>
      </c>
      <c r="AH843" s="1">
        <v>85.779999999999902</v>
      </c>
      <c r="AI843" s="1" t="s">
        <v>125</v>
      </c>
      <c r="AK843" s="20">
        <v>98.42</v>
      </c>
      <c r="AL843" s="1">
        <v>857.80000000000496</v>
      </c>
      <c r="AM843" s="1" t="s">
        <v>125</v>
      </c>
      <c r="AO843" s="4">
        <v>108.42</v>
      </c>
      <c r="AP843" s="1">
        <v>842158</v>
      </c>
      <c r="AQ843" s="1" t="s">
        <v>125</v>
      </c>
      <c r="AS843" s="4">
        <v>118.42</v>
      </c>
      <c r="AT843" s="1">
        <v>842158000</v>
      </c>
      <c r="AU843" s="1" t="s">
        <v>125</v>
      </c>
      <c r="AW843" s="4">
        <v>128.41999999999999</v>
      </c>
      <c r="AX843" s="1">
        <v>842158000000</v>
      </c>
      <c r="AY843" s="1" t="s">
        <v>125</v>
      </c>
      <c r="BA843" s="4">
        <v>138.41999999999999</v>
      </c>
      <c r="BB843" s="1">
        <v>842158000000000</v>
      </c>
      <c r="BC843" s="1" t="s">
        <v>125</v>
      </c>
      <c r="BE843" s="4">
        <v>148.41999999999999</v>
      </c>
      <c r="BF843" s="1">
        <v>8.42158E+17</v>
      </c>
      <c r="BG843" s="1" t="s">
        <v>125</v>
      </c>
    </row>
    <row r="844" spans="1:59" x14ac:dyDescent="0.55000000000000004">
      <c r="A844" s="20">
        <v>8.43</v>
      </c>
      <c r="B844" s="1">
        <v>843</v>
      </c>
      <c r="C844" s="1" t="s">
        <v>131</v>
      </c>
      <c r="E844" s="4">
        <v>18.43</v>
      </c>
      <c r="F844" s="21">
        <v>50.736999999999497</v>
      </c>
      <c r="G844" s="1" t="s">
        <v>129</v>
      </c>
      <c r="I844" s="20">
        <v>28.43</v>
      </c>
      <c r="J844" s="1">
        <v>50.736999999999497</v>
      </c>
      <c r="K844" s="1" t="s">
        <v>134</v>
      </c>
      <c r="M844" s="20">
        <v>38.43</v>
      </c>
      <c r="N844" s="1">
        <v>20.3889999999999</v>
      </c>
      <c r="O844" s="1" t="s">
        <v>135</v>
      </c>
      <c r="Q844" s="20">
        <v>48.43</v>
      </c>
      <c r="R844" s="1">
        <v>6.0579999999999998</v>
      </c>
      <c r="S844" s="1" t="s">
        <v>137</v>
      </c>
      <c r="U844" s="20">
        <v>58.43</v>
      </c>
      <c r="V844" s="1">
        <v>26.388999999999701</v>
      </c>
      <c r="W844" s="1" t="s">
        <v>137</v>
      </c>
      <c r="Y844" s="20">
        <v>68.430000000000007</v>
      </c>
      <c r="Z844" s="1">
        <v>312.405000000001</v>
      </c>
      <c r="AA844" s="1" t="s">
        <v>137</v>
      </c>
      <c r="AC844" s="20">
        <v>78.430000000000007</v>
      </c>
      <c r="AD844" s="1">
        <v>8.5869999999999092</v>
      </c>
      <c r="AE844" s="1" t="s">
        <v>125</v>
      </c>
      <c r="AG844" s="20">
        <v>88.43</v>
      </c>
      <c r="AH844" s="1">
        <v>85.869999999999905</v>
      </c>
      <c r="AI844" s="1" t="s">
        <v>125</v>
      </c>
      <c r="AK844" s="20">
        <v>98.43</v>
      </c>
      <c r="AL844" s="1">
        <v>858.70000000000505</v>
      </c>
      <c r="AM844" s="1" t="s">
        <v>125</v>
      </c>
      <c r="AO844" s="4">
        <v>108.43</v>
      </c>
      <c r="AP844" s="1">
        <v>843157</v>
      </c>
      <c r="AQ844" s="1" t="s">
        <v>125</v>
      </c>
      <c r="AS844" s="4">
        <v>118.43</v>
      </c>
      <c r="AT844" s="1">
        <v>843157000</v>
      </c>
      <c r="AU844" s="1" t="s">
        <v>125</v>
      </c>
      <c r="AW844" s="4">
        <v>128.43</v>
      </c>
      <c r="AX844" s="1">
        <v>843157000000</v>
      </c>
      <c r="AY844" s="1" t="s">
        <v>125</v>
      </c>
      <c r="BA844" s="4">
        <v>138.43</v>
      </c>
      <c r="BB844" s="1">
        <v>843157000000000</v>
      </c>
      <c r="BC844" s="1" t="s">
        <v>125</v>
      </c>
      <c r="BE844" s="4">
        <v>148.43</v>
      </c>
      <c r="BF844" s="1">
        <v>8.43157E+17</v>
      </c>
      <c r="BG844" s="1" t="s">
        <v>125</v>
      </c>
    </row>
    <row r="845" spans="1:59" x14ac:dyDescent="0.55000000000000004">
      <c r="A845" s="20">
        <v>8.44</v>
      </c>
      <c r="B845" s="1">
        <v>844</v>
      </c>
      <c r="C845" s="1" t="s">
        <v>131</v>
      </c>
      <c r="E845" s="4">
        <v>18.440000000000001</v>
      </c>
      <c r="F845" s="21">
        <v>50.795999999999502</v>
      </c>
      <c r="G845" s="1" t="s">
        <v>129</v>
      </c>
      <c r="I845" s="20">
        <v>28.44</v>
      </c>
      <c r="J845" s="1">
        <v>50.795999999999502</v>
      </c>
      <c r="K845" s="1" t="s">
        <v>134</v>
      </c>
      <c r="M845" s="20">
        <v>38.44</v>
      </c>
      <c r="N845" s="1">
        <v>20.4119999999999</v>
      </c>
      <c r="O845" s="1" t="s">
        <v>135</v>
      </c>
      <c r="Q845" s="20">
        <v>48.44</v>
      </c>
      <c r="R845" s="1">
        <v>6.0640000000000001</v>
      </c>
      <c r="S845" s="1" t="s">
        <v>137</v>
      </c>
      <c r="U845" s="20">
        <v>58.44</v>
      </c>
      <c r="V845" s="1">
        <v>26.411999999999701</v>
      </c>
      <c r="W845" s="1" t="s">
        <v>137</v>
      </c>
      <c r="Y845" s="20">
        <v>68.44</v>
      </c>
      <c r="Z845" s="1">
        <v>312.74000000000098</v>
      </c>
      <c r="AA845" s="1" t="s">
        <v>137</v>
      </c>
      <c r="AC845" s="20">
        <v>78.44</v>
      </c>
      <c r="AD845" s="1">
        <v>8.5959999999999095</v>
      </c>
      <c r="AE845" s="1" t="s">
        <v>125</v>
      </c>
      <c r="AG845" s="20">
        <v>88.44</v>
      </c>
      <c r="AH845" s="1">
        <v>85.959999999999894</v>
      </c>
      <c r="AI845" s="1" t="s">
        <v>125</v>
      </c>
      <c r="AK845" s="20">
        <v>98.44</v>
      </c>
      <c r="AL845" s="1">
        <v>859.60000000000502</v>
      </c>
      <c r="AM845" s="1" t="s">
        <v>125</v>
      </c>
      <c r="AO845" s="4">
        <v>108.44</v>
      </c>
      <c r="AP845" s="1">
        <v>844156</v>
      </c>
      <c r="AQ845" s="1" t="s">
        <v>125</v>
      </c>
      <c r="AS845" s="4">
        <v>118.44</v>
      </c>
      <c r="AT845" s="1">
        <v>844156000</v>
      </c>
      <c r="AU845" s="1" t="s">
        <v>125</v>
      </c>
      <c r="AW845" s="4">
        <v>128.44</v>
      </c>
      <c r="AX845" s="1">
        <v>844156000000</v>
      </c>
      <c r="AY845" s="1" t="s">
        <v>125</v>
      </c>
      <c r="BA845" s="4">
        <v>138.44</v>
      </c>
      <c r="BB845" s="1">
        <v>844156000000000</v>
      </c>
      <c r="BC845" s="1" t="s">
        <v>125</v>
      </c>
      <c r="BE845" s="4">
        <v>148.44</v>
      </c>
      <c r="BF845" s="1">
        <v>8.44156E+17</v>
      </c>
      <c r="BG845" s="1" t="s">
        <v>125</v>
      </c>
    </row>
    <row r="846" spans="1:59" x14ac:dyDescent="0.55000000000000004">
      <c r="A846" s="20">
        <v>8.4499999999999993</v>
      </c>
      <c r="B846" s="1">
        <v>845</v>
      </c>
      <c r="C846" s="1" t="s">
        <v>131</v>
      </c>
      <c r="E846" s="4">
        <v>18.45</v>
      </c>
      <c r="F846" s="21">
        <v>50.854999999999499</v>
      </c>
      <c r="G846" s="1" t="s">
        <v>129</v>
      </c>
      <c r="I846" s="20">
        <v>28.45</v>
      </c>
      <c r="J846" s="1">
        <v>50.854999999999499</v>
      </c>
      <c r="K846" s="1" t="s">
        <v>134</v>
      </c>
      <c r="M846" s="20">
        <v>38.450000000000003</v>
      </c>
      <c r="N846" s="1">
        <v>20.434999999999899</v>
      </c>
      <c r="O846" s="1" t="s">
        <v>135</v>
      </c>
      <c r="Q846" s="20">
        <v>48.45</v>
      </c>
      <c r="R846" s="1">
        <v>6.07</v>
      </c>
      <c r="S846" s="1" t="s">
        <v>137</v>
      </c>
      <c r="U846" s="20">
        <v>58.45</v>
      </c>
      <c r="V846" s="1">
        <v>26.4349999999997</v>
      </c>
      <c r="W846" s="1" t="s">
        <v>137</v>
      </c>
      <c r="Y846" s="20">
        <v>68.45</v>
      </c>
      <c r="Z846" s="1">
        <v>313.07500000000101</v>
      </c>
      <c r="AA846" s="1" t="s">
        <v>137</v>
      </c>
      <c r="AC846" s="20">
        <v>78.45</v>
      </c>
      <c r="AD846" s="1">
        <v>8.6049999999999098</v>
      </c>
      <c r="AE846" s="1" t="s">
        <v>125</v>
      </c>
      <c r="AG846" s="20">
        <v>88.45</v>
      </c>
      <c r="AH846" s="1">
        <v>86.049999999999898</v>
      </c>
      <c r="AI846" s="1" t="s">
        <v>125</v>
      </c>
      <c r="AK846" s="20">
        <v>98.45</v>
      </c>
      <c r="AL846" s="1">
        <v>860.500000000005</v>
      </c>
      <c r="AM846" s="1" t="s">
        <v>125</v>
      </c>
      <c r="AO846" s="4">
        <v>108.45</v>
      </c>
      <c r="AP846" s="1">
        <v>845155</v>
      </c>
      <c r="AQ846" s="1" t="s">
        <v>125</v>
      </c>
      <c r="AS846" s="4">
        <v>118.45</v>
      </c>
      <c r="AT846" s="1">
        <v>845155000</v>
      </c>
      <c r="AU846" s="1" t="s">
        <v>125</v>
      </c>
      <c r="AW846" s="4">
        <v>128.44999999999999</v>
      </c>
      <c r="AX846" s="1">
        <v>845155000000</v>
      </c>
      <c r="AY846" s="1" t="s">
        <v>125</v>
      </c>
      <c r="BA846" s="4">
        <v>138.44999999999999</v>
      </c>
      <c r="BB846" s="1">
        <v>845155000000000</v>
      </c>
      <c r="BC846" s="1" t="s">
        <v>125</v>
      </c>
      <c r="BE846" s="4">
        <v>148.44999999999999</v>
      </c>
      <c r="BF846" s="1">
        <v>8.45155E+17</v>
      </c>
      <c r="BG846" s="1" t="s">
        <v>125</v>
      </c>
    </row>
    <row r="847" spans="1:59" x14ac:dyDescent="0.55000000000000004">
      <c r="A847" s="20">
        <v>8.4600000000000009</v>
      </c>
      <c r="B847" s="1">
        <v>846</v>
      </c>
      <c r="C847" s="1" t="s">
        <v>131</v>
      </c>
      <c r="E847" s="4">
        <v>18.46</v>
      </c>
      <c r="F847" s="21">
        <v>50.913999999999497</v>
      </c>
      <c r="G847" s="1" t="s">
        <v>129</v>
      </c>
      <c r="I847" s="20">
        <v>28.46</v>
      </c>
      <c r="J847" s="1">
        <v>50.913999999999497</v>
      </c>
      <c r="K847" s="1" t="s">
        <v>134</v>
      </c>
      <c r="M847" s="20">
        <v>38.46</v>
      </c>
      <c r="N847" s="1">
        <v>20.457999999999899</v>
      </c>
      <c r="O847" s="1" t="s">
        <v>135</v>
      </c>
      <c r="Q847" s="20">
        <v>48.46</v>
      </c>
      <c r="R847" s="1">
        <v>6.0759999999999996</v>
      </c>
      <c r="S847" s="1" t="s">
        <v>137</v>
      </c>
      <c r="U847" s="20">
        <v>58.46</v>
      </c>
      <c r="V847" s="1">
        <v>26.4579999999997</v>
      </c>
      <c r="W847" s="1" t="s">
        <v>137</v>
      </c>
      <c r="Y847" s="20">
        <v>68.459999999999994</v>
      </c>
      <c r="Z847" s="1">
        <v>313.41000000000099</v>
      </c>
      <c r="AA847" s="1" t="s">
        <v>137</v>
      </c>
      <c r="AC847" s="20">
        <v>78.459999999999994</v>
      </c>
      <c r="AD847" s="1">
        <v>8.6139999999999102</v>
      </c>
      <c r="AE847" s="1" t="s">
        <v>125</v>
      </c>
      <c r="AG847" s="20">
        <v>88.46</v>
      </c>
      <c r="AH847" s="1">
        <v>86.139999999999901</v>
      </c>
      <c r="AI847" s="1" t="s">
        <v>125</v>
      </c>
      <c r="AK847" s="20">
        <v>98.46</v>
      </c>
      <c r="AL847" s="1">
        <v>861.40000000000498</v>
      </c>
      <c r="AM847" s="1" t="s">
        <v>125</v>
      </c>
      <c r="AO847" s="4">
        <v>108.46</v>
      </c>
      <c r="AP847" s="1">
        <v>846154</v>
      </c>
      <c r="AQ847" s="1" t="s">
        <v>125</v>
      </c>
      <c r="AS847" s="4">
        <v>118.46</v>
      </c>
      <c r="AT847" s="1">
        <v>846154000</v>
      </c>
      <c r="AU847" s="1" t="s">
        <v>125</v>
      </c>
      <c r="AW847" s="4">
        <v>128.46</v>
      </c>
      <c r="AX847" s="1">
        <v>846154000000</v>
      </c>
      <c r="AY847" s="1" t="s">
        <v>125</v>
      </c>
      <c r="BA847" s="4">
        <v>138.46</v>
      </c>
      <c r="BB847" s="1">
        <v>846154000000000</v>
      </c>
      <c r="BC847" s="1" t="s">
        <v>125</v>
      </c>
      <c r="BE847" s="4">
        <v>148.46</v>
      </c>
      <c r="BF847" s="1">
        <v>8.46154E+17</v>
      </c>
      <c r="BG847" s="1" t="s">
        <v>125</v>
      </c>
    </row>
    <row r="848" spans="1:59" x14ac:dyDescent="0.55000000000000004">
      <c r="A848" s="20">
        <v>8.4700000000000006</v>
      </c>
      <c r="B848" s="1">
        <v>847</v>
      </c>
      <c r="C848" s="1" t="s">
        <v>131</v>
      </c>
      <c r="E848" s="4">
        <v>18.47</v>
      </c>
      <c r="F848" s="21">
        <v>50.972999999999502</v>
      </c>
      <c r="G848" s="1" t="s">
        <v>129</v>
      </c>
      <c r="I848" s="20">
        <v>28.47</v>
      </c>
      <c r="J848" s="1">
        <v>50.972999999999502</v>
      </c>
      <c r="K848" s="1" t="s">
        <v>134</v>
      </c>
      <c r="M848" s="20">
        <v>38.47</v>
      </c>
      <c r="N848" s="1">
        <v>20.480999999999899</v>
      </c>
      <c r="O848" s="1" t="s">
        <v>135</v>
      </c>
      <c r="Q848" s="20">
        <v>48.47</v>
      </c>
      <c r="R848" s="1">
        <v>6.0819999999999999</v>
      </c>
      <c r="S848" s="1" t="s">
        <v>137</v>
      </c>
      <c r="U848" s="20">
        <v>58.47</v>
      </c>
      <c r="V848" s="1">
        <v>26.4809999999997</v>
      </c>
      <c r="W848" s="1" t="s">
        <v>137</v>
      </c>
      <c r="Y848" s="20">
        <v>68.47</v>
      </c>
      <c r="Z848" s="1">
        <v>313.74500000000103</v>
      </c>
      <c r="AA848" s="1" t="s">
        <v>137</v>
      </c>
      <c r="AC848" s="20">
        <v>78.47</v>
      </c>
      <c r="AD848" s="1">
        <v>8.6229999999999105</v>
      </c>
      <c r="AE848" s="1" t="s">
        <v>125</v>
      </c>
      <c r="AG848" s="20">
        <v>88.47</v>
      </c>
      <c r="AH848" s="1">
        <v>86.229999999999905</v>
      </c>
      <c r="AI848" s="1" t="s">
        <v>125</v>
      </c>
      <c r="AK848" s="20">
        <v>98.47</v>
      </c>
      <c r="AL848" s="1">
        <v>862.30000000000496</v>
      </c>
      <c r="AM848" s="1" t="s">
        <v>125</v>
      </c>
      <c r="AO848" s="4">
        <v>108.47</v>
      </c>
      <c r="AP848" s="1">
        <v>847153</v>
      </c>
      <c r="AQ848" s="1" t="s">
        <v>125</v>
      </c>
      <c r="AS848" s="4">
        <v>118.47</v>
      </c>
      <c r="AT848" s="1">
        <v>847153000</v>
      </c>
      <c r="AU848" s="1" t="s">
        <v>125</v>
      </c>
      <c r="AW848" s="4">
        <v>128.47</v>
      </c>
      <c r="AX848" s="1">
        <v>847153000000</v>
      </c>
      <c r="AY848" s="1" t="s">
        <v>125</v>
      </c>
      <c r="BA848" s="4">
        <v>138.47</v>
      </c>
      <c r="BB848" s="1">
        <v>847153000000000</v>
      </c>
      <c r="BC848" s="1" t="s">
        <v>125</v>
      </c>
      <c r="BE848" s="4">
        <v>148.47</v>
      </c>
      <c r="BF848" s="1">
        <v>8.47153E+17</v>
      </c>
      <c r="BG848" s="1" t="s">
        <v>125</v>
      </c>
    </row>
    <row r="849" spans="1:59" x14ac:dyDescent="0.55000000000000004">
      <c r="A849" s="20">
        <v>8.48</v>
      </c>
      <c r="B849" s="1">
        <v>848</v>
      </c>
      <c r="C849" s="1" t="s">
        <v>131</v>
      </c>
      <c r="E849" s="4">
        <v>18.48</v>
      </c>
      <c r="F849" s="21">
        <v>51.031999999999499</v>
      </c>
      <c r="G849" s="1" t="s">
        <v>129</v>
      </c>
      <c r="I849" s="20">
        <v>28.48</v>
      </c>
      <c r="J849" s="1">
        <v>51.031999999999499</v>
      </c>
      <c r="K849" s="1" t="s">
        <v>134</v>
      </c>
      <c r="M849" s="20">
        <v>38.479999999999997</v>
      </c>
      <c r="N849" s="1">
        <v>20.503999999999898</v>
      </c>
      <c r="O849" s="1" t="s">
        <v>135</v>
      </c>
      <c r="Q849" s="20">
        <v>48.48</v>
      </c>
      <c r="R849" s="1">
        <v>6.0880000000000001</v>
      </c>
      <c r="S849" s="1" t="s">
        <v>137</v>
      </c>
      <c r="U849" s="20">
        <v>58.48</v>
      </c>
      <c r="V849" s="1">
        <v>26.503999999999699</v>
      </c>
      <c r="W849" s="1" t="s">
        <v>137</v>
      </c>
      <c r="Y849" s="20">
        <v>68.48</v>
      </c>
      <c r="Z849" s="1">
        <v>314.08000000000101</v>
      </c>
      <c r="AA849" s="1" t="s">
        <v>137</v>
      </c>
      <c r="AC849" s="20">
        <v>78.48</v>
      </c>
      <c r="AD849" s="1">
        <v>8.6319999999999109</v>
      </c>
      <c r="AE849" s="1" t="s">
        <v>125</v>
      </c>
      <c r="AG849" s="20">
        <v>88.48</v>
      </c>
      <c r="AH849" s="1">
        <v>86.319999999999894</v>
      </c>
      <c r="AI849" s="1" t="s">
        <v>125</v>
      </c>
      <c r="AK849" s="20">
        <v>98.48</v>
      </c>
      <c r="AL849" s="1">
        <v>863.20000000000505</v>
      </c>
      <c r="AM849" s="1" t="s">
        <v>125</v>
      </c>
      <c r="AO849" s="4">
        <v>108.48</v>
      </c>
      <c r="AP849" s="1">
        <v>848152</v>
      </c>
      <c r="AQ849" s="1" t="s">
        <v>125</v>
      </c>
      <c r="AS849" s="4">
        <v>118.48</v>
      </c>
      <c r="AT849" s="1">
        <v>848152000</v>
      </c>
      <c r="AU849" s="1" t="s">
        <v>125</v>
      </c>
      <c r="AW849" s="4">
        <v>128.47999999999999</v>
      </c>
      <c r="AX849" s="1">
        <v>848152000000</v>
      </c>
      <c r="AY849" s="1" t="s">
        <v>125</v>
      </c>
      <c r="BA849" s="4">
        <v>138.47999999999999</v>
      </c>
      <c r="BB849" s="1">
        <v>848152000000000</v>
      </c>
      <c r="BC849" s="1" t="s">
        <v>125</v>
      </c>
      <c r="BE849" s="4">
        <v>148.47999999999999</v>
      </c>
      <c r="BF849" s="1">
        <v>8.48152E+17</v>
      </c>
      <c r="BG849" s="1" t="s">
        <v>125</v>
      </c>
    </row>
    <row r="850" spans="1:59" x14ac:dyDescent="0.55000000000000004">
      <c r="A850" s="20">
        <v>8.49</v>
      </c>
      <c r="B850" s="1">
        <v>849</v>
      </c>
      <c r="C850" s="1" t="s">
        <v>131</v>
      </c>
      <c r="E850" s="4">
        <v>18.489999999999998</v>
      </c>
      <c r="F850" s="21">
        <v>51.090999999999497</v>
      </c>
      <c r="G850" s="1" t="s">
        <v>129</v>
      </c>
      <c r="I850" s="20">
        <v>28.49</v>
      </c>
      <c r="J850" s="1">
        <v>51.090999999999497</v>
      </c>
      <c r="K850" s="1" t="s">
        <v>134</v>
      </c>
      <c r="M850" s="20">
        <v>38.49</v>
      </c>
      <c r="N850" s="1">
        <v>20.526999999999902</v>
      </c>
      <c r="O850" s="1" t="s">
        <v>135</v>
      </c>
      <c r="Q850" s="20">
        <v>48.49</v>
      </c>
      <c r="R850" s="1">
        <v>6.0940000000000003</v>
      </c>
      <c r="S850" s="1" t="s">
        <v>137</v>
      </c>
      <c r="U850" s="20">
        <v>58.49</v>
      </c>
      <c r="V850" s="1">
        <v>26.526999999999699</v>
      </c>
      <c r="W850" s="1" t="s">
        <v>137</v>
      </c>
      <c r="Y850" s="20">
        <v>68.489999999999995</v>
      </c>
      <c r="Z850" s="1">
        <v>314.41500000000099</v>
      </c>
      <c r="AA850" s="1" t="s">
        <v>137</v>
      </c>
      <c r="AC850" s="20">
        <v>78.489999999999995</v>
      </c>
      <c r="AD850" s="1">
        <v>8.6409999999999094</v>
      </c>
      <c r="AE850" s="1" t="s">
        <v>125</v>
      </c>
      <c r="AG850" s="20">
        <v>88.49</v>
      </c>
      <c r="AH850" s="1">
        <v>86.409999999999897</v>
      </c>
      <c r="AI850" s="1" t="s">
        <v>125</v>
      </c>
      <c r="AK850" s="20">
        <v>98.49</v>
      </c>
      <c r="AL850" s="1">
        <v>864.10000000000502</v>
      </c>
      <c r="AM850" s="1" t="s">
        <v>125</v>
      </c>
      <c r="AO850" s="4">
        <v>108.49</v>
      </c>
      <c r="AP850" s="1">
        <v>849151</v>
      </c>
      <c r="AQ850" s="1" t="s">
        <v>125</v>
      </c>
      <c r="AS850" s="4">
        <v>118.49</v>
      </c>
      <c r="AT850" s="1">
        <v>849151000</v>
      </c>
      <c r="AU850" s="1" t="s">
        <v>125</v>
      </c>
      <c r="AW850" s="4">
        <v>128.49</v>
      </c>
      <c r="AX850" s="1">
        <v>849151000000</v>
      </c>
      <c r="AY850" s="1" t="s">
        <v>125</v>
      </c>
      <c r="BA850" s="4">
        <v>138.49</v>
      </c>
      <c r="BB850" s="1">
        <v>849151000000000</v>
      </c>
      <c r="BC850" s="1" t="s">
        <v>125</v>
      </c>
      <c r="BE850" s="4">
        <v>148.49</v>
      </c>
      <c r="BF850" s="1">
        <v>8.49151E+17</v>
      </c>
      <c r="BG850" s="1" t="s">
        <v>125</v>
      </c>
    </row>
    <row r="851" spans="1:59" x14ac:dyDescent="0.55000000000000004">
      <c r="A851" s="20">
        <v>8.5</v>
      </c>
      <c r="B851" s="1">
        <v>850</v>
      </c>
      <c r="C851" s="1" t="s">
        <v>131</v>
      </c>
      <c r="E851" s="4">
        <v>18.5</v>
      </c>
      <c r="F851" s="21">
        <v>51.149999999999501</v>
      </c>
      <c r="G851" s="1" t="s">
        <v>129</v>
      </c>
      <c r="I851" s="20">
        <v>28.5</v>
      </c>
      <c r="J851" s="1">
        <v>51.149999999999501</v>
      </c>
      <c r="K851" s="1" t="s">
        <v>134</v>
      </c>
      <c r="M851" s="20">
        <v>38.5</v>
      </c>
      <c r="N851" s="1">
        <v>20.549999999999901</v>
      </c>
      <c r="O851" s="1" t="s">
        <v>135</v>
      </c>
      <c r="Q851" s="20">
        <v>48.5</v>
      </c>
      <c r="R851" s="1">
        <v>6.1</v>
      </c>
      <c r="S851" s="1" t="s">
        <v>137</v>
      </c>
      <c r="U851" s="20">
        <v>58.5</v>
      </c>
      <c r="V851" s="1">
        <v>26.549999999999699</v>
      </c>
      <c r="W851" s="1" t="s">
        <v>137</v>
      </c>
      <c r="Y851" s="20">
        <v>68.5</v>
      </c>
      <c r="Z851" s="1">
        <v>314.75000000000102</v>
      </c>
      <c r="AA851" s="1" t="s">
        <v>137</v>
      </c>
      <c r="AC851" s="20">
        <v>78.5</v>
      </c>
      <c r="AD851" s="1">
        <v>8.6499999999999098</v>
      </c>
      <c r="AE851" s="1" t="s">
        <v>125</v>
      </c>
      <c r="AG851" s="20">
        <v>88.5</v>
      </c>
      <c r="AH851" s="1">
        <v>86.499999999999901</v>
      </c>
      <c r="AI851" s="1" t="s">
        <v>125</v>
      </c>
      <c r="AK851" s="20">
        <v>98.5</v>
      </c>
      <c r="AL851" s="1">
        <v>865.000000000005</v>
      </c>
      <c r="AM851" s="1" t="s">
        <v>125</v>
      </c>
      <c r="AO851" s="4">
        <v>108.5</v>
      </c>
      <c r="AP851" s="1">
        <v>850150</v>
      </c>
      <c r="AQ851" s="1" t="s">
        <v>125</v>
      </c>
      <c r="AS851" s="4">
        <v>118.5</v>
      </c>
      <c r="AT851" s="1">
        <v>850150000</v>
      </c>
      <c r="AU851" s="1" t="s">
        <v>125</v>
      </c>
      <c r="AW851" s="4">
        <v>128.5</v>
      </c>
      <c r="AX851" s="1">
        <v>850150000000</v>
      </c>
      <c r="AY851" s="1" t="s">
        <v>125</v>
      </c>
      <c r="BA851" s="4">
        <v>138.5</v>
      </c>
      <c r="BB851" s="1">
        <v>850150000000000</v>
      </c>
      <c r="BC851" s="1" t="s">
        <v>125</v>
      </c>
      <c r="BE851" s="4">
        <v>148.5</v>
      </c>
      <c r="BF851" s="1">
        <v>8.5015E+17</v>
      </c>
      <c r="BG851" s="1" t="s">
        <v>125</v>
      </c>
    </row>
    <row r="852" spans="1:59" x14ac:dyDescent="0.55000000000000004">
      <c r="A852" s="20">
        <v>8.51</v>
      </c>
      <c r="B852" s="1">
        <v>851</v>
      </c>
      <c r="C852" s="1" t="s">
        <v>131</v>
      </c>
      <c r="E852" s="4">
        <v>18.510000000000002</v>
      </c>
      <c r="F852" s="21">
        <v>51.208999999999499</v>
      </c>
      <c r="G852" s="1" t="s">
        <v>129</v>
      </c>
      <c r="I852" s="20">
        <v>28.51</v>
      </c>
      <c r="J852" s="1">
        <v>51.208999999999499</v>
      </c>
      <c r="K852" s="1" t="s">
        <v>134</v>
      </c>
      <c r="M852" s="20">
        <v>38.51</v>
      </c>
      <c r="N852" s="1">
        <v>20.572999999999901</v>
      </c>
      <c r="O852" s="1" t="s">
        <v>135</v>
      </c>
      <c r="Q852" s="20">
        <v>48.51</v>
      </c>
      <c r="R852" s="1">
        <v>6.1059999999999999</v>
      </c>
      <c r="S852" s="1" t="s">
        <v>137</v>
      </c>
      <c r="U852" s="20">
        <v>58.51</v>
      </c>
      <c r="V852" s="1">
        <v>26.572999999999698</v>
      </c>
      <c r="W852" s="1" t="s">
        <v>137</v>
      </c>
      <c r="Y852" s="20">
        <v>68.510000000000005</v>
      </c>
      <c r="Z852" s="1">
        <v>315.085000000001</v>
      </c>
      <c r="AA852" s="1" t="s">
        <v>137</v>
      </c>
      <c r="AC852" s="20">
        <v>78.510000000000005</v>
      </c>
      <c r="AD852" s="1">
        <v>8.6589999999999101</v>
      </c>
      <c r="AE852" s="1" t="s">
        <v>125</v>
      </c>
      <c r="AG852" s="20">
        <v>88.51</v>
      </c>
      <c r="AH852" s="1">
        <v>86.589999999999904</v>
      </c>
      <c r="AI852" s="1" t="s">
        <v>125</v>
      </c>
      <c r="AK852" s="20">
        <v>98.51</v>
      </c>
      <c r="AL852" s="1">
        <v>865.90000000000498</v>
      </c>
      <c r="AM852" s="1" t="s">
        <v>125</v>
      </c>
      <c r="AO852" s="4">
        <v>108.51</v>
      </c>
      <c r="AP852" s="1">
        <v>851149</v>
      </c>
      <c r="AQ852" s="1" t="s">
        <v>125</v>
      </c>
      <c r="AS852" s="4">
        <v>118.51</v>
      </c>
      <c r="AT852" s="1">
        <v>851149000</v>
      </c>
      <c r="AU852" s="1" t="s">
        <v>125</v>
      </c>
      <c r="AW852" s="4">
        <v>128.51</v>
      </c>
      <c r="AX852" s="1">
        <v>851149000000</v>
      </c>
      <c r="AY852" s="1" t="s">
        <v>125</v>
      </c>
      <c r="BA852" s="4">
        <v>138.51</v>
      </c>
      <c r="BB852" s="1">
        <v>851149000000000</v>
      </c>
      <c r="BC852" s="1" t="s">
        <v>125</v>
      </c>
      <c r="BE852" s="4">
        <v>148.51</v>
      </c>
      <c r="BF852" s="1">
        <v>8.51149E+17</v>
      </c>
      <c r="BG852" s="1" t="s">
        <v>125</v>
      </c>
    </row>
    <row r="853" spans="1:59" x14ac:dyDescent="0.55000000000000004">
      <c r="A853" s="20">
        <v>8.52</v>
      </c>
      <c r="B853" s="1">
        <v>852</v>
      </c>
      <c r="C853" s="1" t="s">
        <v>131</v>
      </c>
      <c r="E853" s="4">
        <v>18.52</v>
      </c>
      <c r="F853" s="21">
        <v>51.267999999999503</v>
      </c>
      <c r="G853" s="1" t="s">
        <v>129</v>
      </c>
      <c r="I853" s="20">
        <v>28.52</v>
      </c>
      <c r="J853" s="1">
        <v>51.267999999999503</v>
      </c>
      <c r="K853" s="1" t="s">
        <v>134</v>
      </c>
      <c r="M853" s="20">
        <v>38.520000000000003</v>
      </c>
      <c r="N853" s="1">
        <v>20.595999999999901</v>
      </c>
      <c r="O853" s="1" t="s">
        <v>135</v>
      </c>
      <c r="Q853" s="20">
        <v>48.52</v>
      </c>
      <c r="R853" s="1">
        <v>6.1120000000000001</v>
      </c>
      <c r="S853" s="1" t="s">
        <v>137</v>
      </c>
      <c r="U853" s="20">
        <v>58.52</v>
      </c>
      <c r="V853" s="1">
        <v>26.595999999999702</v>
      </c>
      <c r="W853" s="1" t="s">
        <v>137</v>
      </c>
      <c r="Y853" s="20">
        <v>68.52</v>
      </c>
      <c r="Z853" s="1">
        <v>315.42000000000098</v>
      </c>
      <c r="AA853" s="1" t="s">
        <v>137</v>
      </c>
      <c r="AC853" s="20">
        <v>78.52</v>
      </c>
      <c r="AD853" s="1">
        <v>8.6679999999999104</v>
      </c>
      <c r="AE853" s="1" t="s">
        <v>125</v>
      </c>
      <c r="AG853" s="20">
        <v>88.52</v>
      </c>
      <c r="AH853" s="1">
        <v>86.679999999999893</v>
      </c>
      <c r="AI853" s="1" t="s">
        <v>125</v>
      </c>
      <c r="AK853" s="20">
        <v>98.52</v>
      </c>
      <c r="AL853" s="1">
        <v>866.80000000000496</v>
      </c>
      <c r="AM853" s="1" t="s">
        <v>125</v>
      </c>
      <c r="AO853" s="4">
        <v>108.52</v>
      </c>
      <c r="AP853" s="1">
        <v>852148</v>
      </c>
      <c r="AQ853" s="1" t="s">
        <v>125</v>
      </c>
      <c r="AS853" s="4">
        <v>118.52</v>
      </c>
      <c r="AT853" s="1">
        <v>852148000</v>
      </c>
      <c r="AU853" s="1" t="s">
        <v>125</v>
      </c>
      <c r="AW853" s="4">
        <v>128.52000000000001</v>
      </c>
      <c r="AX853" s="1">
        <v>852148000000</v>
      </c>
      <c r="AY853" s="1" t="s">
        <v>125</v>
      </c>
      <c r="BA853" s="4">
        <v>138.52000000000001</v>
      </c>
      <c r="BB853" s="1">
        <v>852148000000000</v>
      </c>
      <c r="BC853" s="1" t="s">
        <v>125</v>
      </c>
      <c r="BE853" s="4">
        <v>148.52000000000001</v>
      </c>
      <c r="BF853" s="1">
        <v>8.52148E+17</v>
      </c>
      <c r="BG853" s="1" t="s">
        <v>125</v>
      </c>
    </row>
    <row r="854" spans="1:59" x14ac:dyDescent="0.55000000000000004">
      <c r="A854" s="20">
        <v>8.5299999999999994</v>
      </c>
      <c r="B854" s="1">
        <v>853</v>
      </c>
      <c r="C854" s="1" t="s">
        <v>131</v>
      </c>
      <c r="E854" s="4">
        <v>18.53</v>
      </c>
      <c r="F854" s="21">
        <v>51.326999999999501</v>
      </c>
      <c r="G854" s="1" t="s">
        <v>129</v>
      </c>
      <c r="I854" s="20">
        <v>28.53</v>
      </c>
      <c r="J854" s="1">
        <v>51.326999999999501</v>
      </c>
      <c r="K854" s="1" t="s">
        <v>134</v>
      </c>
      <c r="M854" s="20">
        <v>38.53</v>
      </c>
      <c r="N854" s="1">
        <v>20.6189999999999</v>
      </c>
      <c r="O854" s="1" t="s">
        <v>135</v>
      </c>
      <c r="Q854" s="20">
        <v>48.53</v>
      </c>
      <c r="R854" s="1">
        <v>6.1180000000000003</v>
      </c>
      <c r="S854" s="1" t="s">
        <v>137</v>
      </c>
      <c r="U854" s="20">
        <v>58.53</v>
      </c>
      <c r="V854" s="1">
        <v>26.618999999999701</v>
      </c>
      <c r="W854" s="1" t="s">
        <v>137</v>
      </c>
      <c r="Y854" s="20">
        <v>68.53</v>
      </c>
      <c r="Z854" s="1">
        <v>315.75500000000102</v>
      </c>
      <c r="AA854" s="1" t="s">
        <v>137</v>
      </c>
      <c r="AC854" s="20">
        <v>78.53</v>
      </c>
      <c r="AD854" s="1">
        <v>8.6769999999999108</v>
      </c>
      <c r="AE854" s="1" t="s">
        <v>125</v>
      </c>
      <c r="AG854" s="20">
        <v>88.53</v>
      </c>
      <c r="AH854" s="1">
        <v>86.769999999999897</v>
      </c>
      <c r="AI854" s="1" t="s">
        <v>125</v>
      </c>
      <c r="AK854" s="20">
        <v>98.53</v>
      </c>
      <c r="AL854" s="1">
        <v>867.70000000000505</v>
      </c>
      <c r="AM854" s="1" t="s">
        <v>125</v>
      </c>
      <c r="AO854" s="4">
        <v>108.53</v>
      </c>
      <c r="AP854" s="1">
        <v>853147</v>
      </c>
      <c r="AQ854" s="1" t="s">
        <v>125</v>
      </c>
      <c r="AS854" s="4">
        <v>118.53</v>
      </c>
      <c r="AT854" s="1">
        <v>853147000</v>
      </c>
      <c r="AU854" s="1" t="s">
        <v>125</v>
      </c>
      <c r="AW854" s="4">
        <v>128.53</v>
      </c>
      <c r="AX854" s="1">
        <v>853147000000</v>
      </c>
      <c r="AY854" s="1" t="s">
        <v>125</v>
      </c>
      <c r="BA854" s="4">
        <v>138.53</v>
      </c>
      <c r="BB854" s="1">
        <v>853147000000000</v>
      </c>
      <c r="BC854" s="1" t="s">
        <v>125</v>
      </c>
      <c r="BE854" s="4">
        <v>148.53</v>
      </c>
      <c r="BF854" s="1">
        <v>8.53147E+17</v>
      </c>
      <c r="BG854" s="1" t="s">
        <v>125</v>
      </c>
    </row>
    <row r="855" spans="1:59" x14ac:dyDescent="0.55000000000000004">
      <c r="A855" s="20">
        <v>8.5399999999999991</v>
      </c>
      <c r="B855" s="1">
        <v>854</v>
      </c>
      <c r="C855" s="1" t="s">
        <v>131</v>
      </c>
      <c r="E855" s="4">
        <v>18.54</v>
      </c>
      <c r="F855" s="21">
        <v>51.385999999999498</v>
      </c>
      <c r="G855" s="1" t="s">
        <v>129</v>
      </c>
      <c r="I855" s="20">
        <v>28.54</v>
      </c>
      <c r="J855" s="1">
        <v>51.385999999999498</v>
      </c>
      <c r="K855" s="1" t="s">
        <v>134</v>
      </c>
      <c r="M855" s="20">
        <v>38.54</v>
      </c>
      <c r="N855" s="1">
        <v>20.6419999999999</v>
      </c>
      <c r="O855" s="1" t="s">
        <v>135</v>
      </c>
      <c r="Q855" s="20">
        <v>48.54</v>
      </c>
      <c r="R855" s="1">
        <v>6.1239999999999997</v>
      </c>
      <c r="S855" s="1" t="s">
        <v>137</v>
      </c>
      <c r="U855" s="20">
        <v>58.54</v>
      </c>
      <c r="V855" s="1">
        <v>26.641999999999701</v>
      </c>
      <c r="W855" s="1" t="s">
        <v>137</v>
      </c>
      <c r="Y855" s="20">
        <v>68.540000000000006</v>
      </c>
      <c r="Z855" s="1">
        <v>316.090000000001</v>
      </c>
      <c r="AA855" s="1" t="s">
        <v>137</v>
      </c>
      <c r="AC855" s="20">
        <v>78.540000000000006</v>
      </c>
      <c r="AD855" s="1">
        <v>8.6859999999999093</v>
      </c>
      <c r="AE855" s="1" t="s">
        <v>125</v>
      </c>
      <c r="AG855" s="20">
        <v>88.54</v>
      </c>
      <c r="AH855" s="1">
        <v>86.8599999999999</v>
      </c>
      <c r="AI855" s="1" t="s">
        <v>125</v>
      </c>
      <c r="AK855" s="20">
        <v>98.54</v>
      </c>
      <c r="AL855" s="1">
        <v>868.60000000000502</v>
      </c>
      <c r="AM855" s="1" t="s">
        <v>125</v>
      </c>
      <c r="AO855" s="4">
        <v>108.54</v>
      </c>
      <c r="AP855" s="1">
        <v>854146</v>
      </c>
      <c r="AQ855" s="1" t="s">
        <v>125</v>
      </c>
      <c r="AS855" s="4">
        <v>118.54</v>
      </c>
      <c r="AT855" s="1">
        <v>854146000</v>
      </c>
      <c r="AU855" s="1" t="s">
        <v>125</v>
      </c>
      <c r="AW855" s="4">
        <v>128.54</v>
      </c>
      <c r="AX855" s="1">
        <v>854146000000</v>
      </c>
      <c r="AY855" s="1" t="s">
        <v>125</v>
      </c>
      <c r="BA855" s="4">
        <v>138.54</v>
      </c>
      <c r="BB855" s="1">
        <v>854146000000000</v>
      </c>
      <c r="BC855" s="1" t="s">
        <v>125</v>
      </c>
      <c r="BE855" s="4">
        <v>148.54</v>
      </c>
      <c r="BF855" s="1">
        <v>8.54146E+17</v>
      </c>
      <c r="BG855" s="1" t="s">
        <v>125</v>
      </c>
    </row>
    <row r="856" spans="1:59" x14ac:dyDescent="0.55000000000000004">
      <c r="A856" s="20">
        <v>8.5500000000000007</v>
      </c>
      <c r="B856" s="1">
        <v>855</v>
      </c>
      <c r="C856" s="1" t="s">
        <v>131</v>
      </c>
      <c r="E856" s="4">
        <v>18.55</v>
      </c>
      <c r="F856" s="21">
        <v>51.444999999999503</v>
      </c>
      <c r="G856" s="1" t="s">
        <v>129</v>
      </c>
      <c r="I856" s="20">
        <v>28.55</v>
      </c>
      <c r="J856" s="1">
        <v>51.444999999999503</v>
      </c>
      <c r="K856" s="1" t="s">
        <v>134</v>
      </c>
      <c r="M856" s="20">
        <v>38.549999999999997</v>
      </c>
      <c r="N856" s="1">
        <v>20.6649999999999</v>
      </c>
      <c r="O856" s="1" t="s">
        <v>135</v>
      </c>
      <c r="Q856" s="20">
        <v>48.55</v>
      </c>
      <c r="R856" s="1">
        <v>6.13</v>
      </c>
      <c r="S856" s="1" t="s">
        <v>137</v>
      </c>
      <c r="U856" s="20">
        <v>58.55</v>
      </c>
      <c r="V856" s="1">
        <v>26.664999999999701</v>
      </c>
      <c r="W856" s="1" t="s">
        <v>137</v>
      </c>
      <c r="Y856" s="20">
        <v>68.55</v>
      </c>
      <c r="Z856" s="1">
        <v>316.42500000000098</v>
      </c>
      <c r="AA856" s="1" t="s">
        <v>137</v>
      </c>
      <c r="AC856" s="20">
        <v>78.55</v>
      </c>
      <c r="AD856" s="1">
        <v>8.6949999999999097</v>
      </c>
      <c r="AE856" s="1" t="s">
        <v>125</v>
      </c>
      <c r="AG856" s="20">
        <v>88.55</v>
      </c>
      <c r="AH856" s="1">
        <v>86.949999999999903</v>
      </c>
      <c r="AI856" s="1" t="s">
        <v>125</v>
      </c>
      <c r="AK856" s="20">
        <v>98.55</v>
      </c>
      <c r="AL856" s="1">
        <v>869.500000000005</v>
      </c>
      <c r="AM856" s="1" t="s">
        <v>125</v>
      </c>
      <c r="AO856" s="4">
        <v>108.55</v>
      </c>
      <c r="AP856" s="1">
        <v>855145</v>
      </c>
      <c r="AQ856" s="1" t="s">
        <v>125</v>
      </c>
      <c r="AS856" s="4">
        <v>118.55</v>
      </c>
      <c r="AT856" s="1">
        <v>855145000</v>
      </c>
      <c r="AU856" s="1" t="s">
        <v>125</v>
      </c>
      <c r="AW856" s="4">
        <v>128.55000000000001</v>
      </c>
      <c r="AX856" s="1">
        <v>855145000000</v>
      </c>
      <c r="AY856" s="1" t="s">
        <v>125</v>
      </c>
      <c r="BA856" s="4">
        <v>138.55000000000001</v>
      </c>
      <c r="BB856" s="1">
        <v>855145000000000</v>
      </c>
      <c r="BC856" s="1" t="s">
        <v>125</v>
      </c>
      <c r="BE856" s="4">
        <v>148.55000000000001</v>
      </c>
      <c r="BF856" s="1">
        <v>8.55145E+17</v>
      </c>
      <c r="BG856" s="1" t="s">
        <v>125</v>
      </c>
    </row>
    <row r="857" spans="1:59" x14ac:dyDescent="0.55000000000000004">
      <c r="A857" s="20">
        <v>8.56</v>
      </c>
      <c r="B857" s="1">
        <v>856</v>
      </c>
      <c r="C857" s="1" t="s">
        <v>131</v>
      </c>
      <c r="E857" s="4">
        <v>18.559999999999999</v>
      </c>
      <c r="F857" s="21">
        <v>51.5039999999995</v>
      </c>
      <c r="G857" s="1" t="s">
        <v>129</v>
      </c>
      <c r="I857" s="20">
        <v>28.56</v>
      </c>
      <c r="J857" s="1">
        <v>51.5039999999995</v>
      </c>
      <c r="K857" s="1" t="s">
        <v>134</v>
      </c>
      <c r="M857" s="20">
        <v>38.56</v>
      </c>
      <c r="N857" s="1">
        <v>20.687999999999899</v>
      </c>
      <c r="O857" s="1" t="s">
        <v>135</v>
      </c>
      <c r="Q857" s="20">
        <v>48.56</v>
      </c>
      <c r="R857" s="1">
        <v>6.1360000000000001</v>
      </c>
      <c r="S857" s="1" t="s">
        <v>137</v>
      </c>
      <c r="U857" s="20">
        <v>58.56</v>
      </c>
      <c r="V857" s="1">
        <v>26.6879999999997</v>
      </c>
      <c r="W857" s="1" t="s">
        <v>137</v>
      </c>
      <c r="Y857" s="20">
        <v>68.56</v>
      </c>
      <c r="Z857" s="1">
        <v>316.76000000000101</v>
      </c>
      <c r="AA857" s="1" t="s">
        <v>137</v>
      </c>
      <c r="AC857" s="20">
        <v>78.56</v>
      </c>
      <c r="AD857" s="1">
        <v>8.70399999999991</v>
      </c>
      <c r="AE857" s="1" t="s">
        <v>125</v>
      </c>
      <c r="AG857" s="20">
        <v>88.56</v>
      </c>
      <c r="AH857" s="1">
        <v>87.039999999999907</v>
      </c>
      <c r="AI857" s="1" t="s">
        <v>125</v>
      </c>
      <c r="AK857" s="20">
        <v>98.56</v>
      </c>
      <c r="AL857" s="1">
        <v>870.40000000000498</v>
      </c>
      <c r="AM857" s="1" t="s">
        <v>125</v>
      </c>
      <c r="AO857" s="4">
        <v>108.56</v>
      </c>
      <c r="AP857" s="1">
        <v>856144</v>
      </c>
      <c r="AQ857" s="1" t="s">
        <v>125</v>
      </c>
      <c r="AS857" s="4">
        <v>118.56</v>
      </c>
      <c r="AT857" s="1">
        <v>856144000</v>
      </c>
      <c r="AU857" s="1" t="s">
        <v>125</v>
      </c>
      <c r="AW857" s="4">
        <v>128.56</v>
      </c>
      <c r="AX857" s="1">
        <v>856144000000</v>
      </c>
      <c r="AY857" s="1" t="s">
        <v>125</v>
      </c>
      <c r="BA857" s="4">
        <v>138.56</v>
      </c>
      <c r="BB857" s="1">
        <v>856144000000000</v>
      </c>
      <c r="BC857" s="1" t="s">
        <v>125</v>
      </c>
      <c r="BE857" s="4">
        <v>148.56</v>
      </c>
      <c r="BF857" s="1">
        <v>8.56144E+17</v>
      </c>
      <c r="BG857" s="1" t="s">
        <v>125</v>
      </c>
    </row>
    <row r="858" spans="1:59" x14ac:dyDescent="0.55000000000000004">
      <c r="A858" s="20">
        <v>8.57</v>
      </c>
      <c r="B858" s="1">
        <v>857</v>
      </c>
      <c r="C858" s="1" t="s">
        <v>131</v>
      </c>
      <c r="E858" s="4">
        <v>18.57</v>
      </c>
      <c r="F858" s="21">
        <v>51.562999999999498</v>
      </c>
      <c r="G858" s="1" t="s">
        <v>129</v>
      </c>
      <c r="I858" s="20">
        <v>28.57</v>
      </c>
      <c r="J858" s="1">
        <v>51.562999999999498</v>
      </c>
      <c r="K858" s="1" t="s">
        <v>134</v>
      </c>
      <c r="M858" s="20">
        <v>38.57</v>
      </c>
      <c r="N858" s="1">
        <v>20.710999999999899</v>
      </c>
      <c r="O858" s="1" t="s">
        <v>135</v>
      </c>
      <c r="Q858" s="20">
        <v>48.57</v>
      </c>
      <c r="R858" s="1">
        <v>6.1420000000000003</v>
      </c>
      <c r="S858" s="1" t="s">
        <v>137</v>
      </c>
      <c r="U858" s="20">
        <v>58.57</v>
      </c>
      <c r="V858" s="1">
        <v>26.7109999999997</v>
      </c>
      <c r="W858" s="1" t="s">
        <v>137</v>
      </c>
      <c r="Y858" s="20">
        <v>68.569999999999993</v>
      </c>
      <c r="Z858" s="1">
        <v>317.09500000000099</v>
      </c>
      <c r="AA858" s="1" t="s">
        <v>137</v>
      </c>
      <c r="AC858" s="20">
        <v>78.569999999999993</v>
      </c>
      <c r="AD858" s="1">
        <v>8.7129999999999104</v>
      </c>
      <c r="AE858" s="1" t="s">
        <v>125</v>
      </c>
      <c r="AG858" s="20">
        <v>88.57</v>
      </c>
      <c r="AH858" s="1">
        <v>87.129999999999896</v>
      </c>
      <c r="AI858" s="1" t="s">
        <v>125</v>
      </c>
      <c r="AK858" s="20">
        <v>98.57</v>
      </c>
      <c r="AL858" s="1">
        <v>871.30000000000496</v>
      </c>
      <c r="AM858" s="1" t="s">
        <v>125</v>
      </c>
      <c r="AO858" s="4">
        <v>108.57</v>
      </c>
      <c r="AP858" s="1">
        <v>857143</v>
      </c>
      <c r="AQ858" s="1" t="s">
        <v>125</v>
      </c>
      <c r="AS858" s="4">
        <v>118.57</v>
      </c>
      <c r="AT858" s="1">
        <v>857143000</v>
      </c>
      <c r="AU858" s="1" t="s">
        <v>125</v>
      </c>
      <c r="AW858" s="4">
        <v>128.57</v>
      </c>
      <c r="AX858" s="1">
        <v>857143000000</v>
      </c>
      <c r="AY858" s="1" t="s">
        <v>125</v>
      </c>
      <c r="BA858" s="4">
        <v>138.57</v>
      </c>
      <c r="BB858" s="1">
        <v>857143000000000</v>
      </c>
      <c r="BC858" s="1" t="s">
        <v>125</v>
      </c>
      <c r="BE858" s="4">
        <v>148.57</v>
      </c>
      <c r="BF858" s="1">
        <v>8.57143E+17</v>
      </c>
      <c r="BG858" s="1" t="s">
        <v>125</v>
      </c>
    </row>
    <row r="859" spans="1:59" x14ac:dyDescent="0.55000000000000004">
      <c r="A859" s="20">
        <v>8.58</v>
      </c>
      <c r="B859" s="1">
        <v>858</v>
      </c>
      <c r="C859" s="1" t="s">
        <v>131</v>
      </c>
      <c r="E859" s="4">
        <v>18.579999999999998</v>
      </c>
      <c r="F859" s="21">
        <v>51.621999999999503</v>
      </c>
      <c r="G859" s="1" t="s">
        <v>129</v>
      </c>
      <c r="I859" s="20">
        <v>28.58</v>
      </c>
      <c r="J859" s="1">
        <v>51.621999999999503</v>
      </c>
      <c r="K859" s="1" t="s">
        <v>134</v>
      </c>
      <c r="M859" s="20">
        <v>38.58</v>
      </c>
      <c r="N859" s="1">
        <v>20.733999999999899</v>
      </c>
      <c r="O859" s="1" t="s">
        <v>135</v>
      </c>
      <c r="Q859" s="20">
        <v>48.58</v>
      </c>
      <c r="R859" s="1">
        <v>6.1479999999999997</v>
      </c>
      <c r="S859" s="1" t="s">
        <v>137</v>
      </c>
      <c r="U859" s="20">
        <v>58.58</v>
      </c>
      <c r="V859" s="1">
        <v>26.7339999999997</v>
      </c>
      <c r="W859" s="1" t="s">
        <v>137</v>
      </c>
      <c r="Y859" s="20">
        <v>68.58</v>
      </c>
      <c r="Z859" s="1">
        <v>317.43000000000097</v>
      </c>
      <c r="AA859" s="1" t="s">
        <v>137</v>
      </c>
      <c r="AC859" s="20">
        <v>78.58</v>
      </c>
      <c r="AD859" s="1">
        <v>8.7219999999999107</v>
      </c>
      <c r="AE859" s="1" t="s">
        <v>125</v>
      </c>
      <c r="AG859" s="20">
        <v>88.58</v>
      </c>
      <c r="AH859" s="1">
        <v>87.219999999999899</v>
      </c>
      <c r="AI859" s="1" t="s">
        <v>125</v>
      </c>
      <c r="AK859" s="20">
        <v>98.58</v>
      </c>
      <c r="AL859" s="1">
        <v>872.20000000000505</v>
      </c>
      <c r="AM859" s="1" t="s">
        <v>125</v>
      </c>
      <c r="AO859" s="4">
        <v>108.58</v>
      </c>
      <c r="AP859" s="1">
        <v>858142</v>
      </c>
      <c r="AQ859" s="1" t="s">
        <v>125</v>
      </c>
      <c r="AS859" s="4">
        <v>118.58</v>
      </c>
      <c r="AT859" s="1">
        <v>858142000</v>
      </c>
      <c r="AU859" s="1" t="s">
        <v>125</v>
      </c>
      <c r="AW859" s="4">
        <v>128.58000000000001</v>
      </c>
      <c r="AX859" s="1">
        <v>858142000000</v>
      </c>
      <c r="AY859" s="1" t="s">
        <v>125</v>
      </c>
      <c r="BA859" s="4">
        <v>138.58000000000001</v>
      </c>
      <c r="BB859" s="1">
        <v>858142000000000</v>
      </c>
      <c r="BC859" s="1" t="s">
        <v>125</v>
      </c>
      <c r="BE859" s="4">
        <v>148.58000000000001</v>
      </c>
      <c r="BF859" s="1">
        <v>8.58142E+17</v>
      </c>
      <c r="BG859" s="1" t="s">
        <v>125</v>
      </c>
    </row>
    <row r="860" spans="1:59" x14ac:dyDescent="0.55000000000000004">
      <c r="A860" s="20">
        <v>8.59</v>
      </c>
      <c r="B860" s="1">
        <v>859</v>
      </c>
      <c r="C860" s="1" t="s">
        <v>131</v>
      </c>
      <c r="E860" s="4">
        <v>18.59</v>
      </c>
      <c r="F860" s="21">
        <v>51.6809999999995</v>
      </c>
      <c r="G860" s="1" t="s">
        <v>129</v>
      </c>
      <c r="I860" s="20">
        <v>28.59</v>
      </c>
      <c r="J860" s="1">
        <v>51.6809999999995</v>
      </c>
      <c r="K860" s="1" t="s">
        <v>134</v>
      </c>
      <c r="M860" s="20">
        <v>38.590000000000003</v>
      </c>
      <c r="N860" s="1">
        <v>20.756999999999898</v>
      </c>
      <c r="O860" s="1" t="s">
        <v>135</v>
      </c>
      <c r="Q860" s="20">
        <v>48.59</v>
      </c>
      <c r="R860" s="1">
        <v>6.1540000000000097</v>
      </c>
      <c r="S860" s="1" t="s">
        <v>137</v>
      </c>
      <c r="U860" s="20">
        <v>58.59</v>
      </c>
      <c r="V860" s="1">
        <v>26.756999999999699</v>
      </c>
      <c r="W860" s="1" t="s">
        <v>137</v>
      </c>
      <c r="Y860" s="20">
        <v>68.59</v>
      </c>
      <c r="Z860" s="1">
        <v>317.76500000000101</v>
      </c>
      <c r="AA860" s="1" t="s">
        <v>137</v>
      </c>
      <c r="AC860" s="20">
        <v>78.59</v>
      </c>
      <c r="AD860" s="1">
        <v>8.7309999999999093</v>
      </c>
      <c r="AE860" s="1" t="s">
        <v>125</v>
      </c>
      <c r="AG860" s="20">
        <v>88.59</v>
      </c>
      <c r="AH860" s="1">
        <v>87.309999999999903</v>
      </c>
      <c r="AI860" s="1" t="s">
        <v>125</v>
      </c>
      <c r="AK860" s="20">
        <v>98.59</v>
      </c>
      <c r="AL860" s="1">
        <v>873.10000000000502</v>
      </c>
      <c r="AM860" s="1" t="s">
        <v>125</v>
      </c>
      <c r="AO860" s="4">
        <v>108.59</v>
      </c>
      <c r="AP860" s="1">
        <v>859141</v>
      </c>
      <c r="AQ860" s="1" t="s">
        <v>125</v>
      </c>
      <c r="AS860" s="4">
        <v>118.59</v>
      </c>
      <c r="AT860" s="1">
        <v>859141000</v>
      </c>
      <c r="AU860" s="1" t="s">
        <v>125</v>
      </c>
      <c r="AW860" s="4">
        <v>128.59</v>
      </c>
      <c r="AX860" s="1">
        <v>859141000000</v>
      </c>
      <c r="AY860" s="1" t="s">
        <v>125</v>
      </c>
      <c r="BA860" s="4">
        <v>138.59</v>
      </c>
      <c r="BB860" s="1">
        <v>859141000000000</v>
      </c>
      <c r="BC860" s="1" t="s">
        <v>125</v>
      </c>
      <c r="BE860" s="4">
        <v>148.59</v>
      </c>
      <c r="BF860" s="1">
        <v>8.59141E+17</v>
      </c>
      <c r="BG860" s="1" t="s">
        <v>125</v>
      </c>
    </row>
    <row r="861" spans="1:59" x14ac:dyDescent="0.55000000000000004">
      <c r="A861" s="20">
        <v>8.6</v>
      </c>
      <c r="B861" s="1">
        <v>860</v>
      </c>
      <c r="C861" s="1" t="s">
        <v>131</v>
      </c>
      <c r="E861" s="4">
        <v>18.600000000000001</v>
      </c>
      <c r="F861" s="21">
        <v>51.739999999999498</v>
      </c>
      <c r="G861" s="1" t="s">
        <v>129</v>
      </c>
      <c r="I861" s="20">
        <v>28.6</v>
      </c>
      <c r="J861" s="1">
        <v>51.739999999999498</v>
      </c>
      <c r="K861" s="1" t="s">
        <v>134</v>
      </c>
      <c r="M861" s="20">
        <v>38.6</v>
      </c>
      <c r="N861" s="1">
        <v>20.779999999999902</v>
      </c>
      <c r="O861" s="1" t="s">
        <v>135</v>
      </c>
      <c r="Q861" s="20">
        <v>48.6</v>
      </c>
      <c r="R861" s="1">
        <v>6.16</v>
      </c>
      <c r="S861" s="1" t="s">
        <v>137</v>
      </c>
      <c r="U861" s="20">
        <v>58.6</v>
      </c>
      <c r="V861" s="1">
        <v>26.779999999999699</v>
      </c>
      <c r="W861" s="1" t="s">
        <v>137</v>
      </c>
      <c r="Y861" s="20">
        <v>68.599999999999994</v>
      </c>
      <c r="Z861" s="1">
        <v>318.10000000000099</v>
      </c>
      <c r="AA861" s="1" t="s">
        <v>137</v>
      </c>
      <c r="AC861" s="20">
        <v>78.599999999999994</v>
      </c>
      <c r="AD861" s="1">
        <v>8.7399999999999096</v>
      </c>
      <c r="AE861" s="1" t="s">
        <v>125</v>
      </c>
      <c r="AG861" s="20">
        <v>88.6</v>
      </c>
      <c r="AH861" s="1">
        <v>87.399999999999906</v>
      </c>
      <c r="AI861" s="1" t="s">
        <v>125</v>
      </c>
      <c r="AK861" s="20">
        <v>98.6</v>
      </c>
      <c r="AL861" s="1">
        <v>874.000000000005</v>
      </c>
      <c r="AM861" s="1" t="s">
        <v>125</v>
      </c>
      <c r="AO861" s="4">
        <v>108.6</v>
      </c>
      <c r="AP861" s="1">
        <v>860140</v>
      </c>
      <c r="AQ861" s="1" t="s">
        <v>125</v>
      </c>
      <c r="AS861" s="4">
        <v>118.6</v>
      </c>
      <c r="AT861" s="1">
        <v>860140000</v>
      </c>
      <c r="AU861" s="1" t="s">
        <v>125</v>
      </c>
      <c r="AW861" s="4">
        <v>128.6</v>
      </c>
      <c r="AX861" s="1">
        <v>860140000000</v>
      </c>
      <c r="AY861" s="1" t="s">
        <v>125</v>
      </c>
      <c r="BA861" s="4">
        <v>138.6</v>
      </c>
      <c r="BB861" s="1">
        <v>860140000000000</v>
      </c>
      <c r="BC861" s="1" t="s">
        <v>125</v>
      </c>
      <c r="BE861" s="4">
        <v>148.6</v>
      </c>
      <c r="BF861" s="1">
        <v>8.6014E+17</v>
      </c>
      <c r="BG861" s="1" t="s">
        <v>125</v>
      </c>
    </row>
    <row r="862" spans="1:59" x14ac:dyDescent="0.55000000000000004">
      <c r="A862" s="20">
        <v>8.61</v>
      </c>
      <c r="B862" s="1">
        <v>861</v>
      </c>
      <c r="C862" s="1" t="s">
        <v>131</v>
      </c>
      <c r="E862" s="4">
        <v>18.61</v>
      </c>
      <c r="F862" s="21">
        <v>51.798999999999502</v>
      </c>
      <c r="G862" s="1" t="s">
        <v>129</v>
      </c>
      <c r="I862" s="20">
        <v>28.61</v>
      </c>
      <c r="J862" s="1">
        <v>51.798999999999502</v>
      </c>
      <c r="K862" s="1" t="s">
        <v>134</v>
      </c>
      <c r="M862" s="20">
        <v>38.61</v>
      </c>
      <c r="N862" s="1">
        <v>20.802999999999901</v>
      </c>
      <c r="O862" s="1" t="s">
        <v>135</v>
      </c>
      <c r="Q862" s="20">
        <v>48.61</v>
      </c>
      <c r="R862" s="1">
        <v>6.1660000000000004</v>
      </c>
      <c r="S862" s="1" t="s">
        <v>137</v>
      </c>
      <c r="U862" s="20">
        <v>58.61</v>
      </c>
      <c r="V862" s="1">
        <v>26.802999999999699</v>
      </c>
      <c r="W862" s="1" t="s">
        <v>137</v>
      </c>
      <c r="Y862" s="20">
        <v>68.61</v>
      </c>
      <c r="Z862" s="1">
        <v>318.43500000000103</v>
      </c>
      <c r="AA862" s="1" t="s">
        <v>137</v>
      </c>
      <c r="AC862" s="20">
        <v>78.61</v>
      </c>
      <c r="AD862" s="1">
        <v>8.74899999999991</v>
      </c>
      <c r="AE862" s="1" t="s">
        <v>125</v>
      </c>
      <c r="AG862" s="20">
        <v>88.61</v>
      </c>
      <c r="AH862" s="1">
        <v>87.489999999999895</v>
      </c>
      <c r="AI862" s="1" t="s">
        <v>125</v>
      </c>
      <c r="AK862" s="20">
        <v>98.61</v>
      </c>
      <c r="AL862" s="1">
        <v>874.90000000000498</v>
      </c>
      <c r="AM862" s="1" t="s">
        <v>125</v>
      </c>
      <c r="AO862" s="4">
        <v>108.61</v>
      </c>
      <c r="AP862" s="1">
        <v>861139</v>
      </c>
      <c r="AQ862" s="1" t="s">
        <v>125</v>
      </c>
      <c r="AS862" s="4">
        <v>118.61</v>
      </c>
      <c r="AT862" s="1">
        <v>861139000</v>
      </c>
      <c r="AU862" s="1" t="s">
        <v>125</v>
      </c>
      <c r="AW862" s="4">
        <v>128.61000000000001</v>
      </c>
      <c r="AX862" s="1">
        <v>861139000000</v>
      </c>
      <c r="AY862" s="1" t="s">
        <v>125</v>
      </c>
      <c r="BA862" s="4">
        <v>138.61000000000001</v>
      </c>
      <c r="BB862" s="1">
        <v>861139000000000</v>
      </c>
      <c r="BC862" s="1" t="s">
        <v>125</v>
      </c>
      <c r="BE862" s="4">
        <v>148.61000000000001</v>
      </c>
      <c r="BF862" s="1">
        <v>8.61139E+17</v>
      </c>
      <c r="BG862" s="1" t="s">
        <v>125</v>
      </c>
    </row>
    <row r="863" spans="1:59" x14ac:dyDescent="0.55000000000000004">
      <c r="A863" s="20">
        <v>8.6199999999999992</v>
      </c>
      <c r="B863" s="1">
        <v>862</v>
      </c>
      <c r="C863" s="1" t="s">
        <v>131</v>
      </c>
      <c r="E863" s="4">
        <v>18.62</v>
      </c>
      <c r="F863" s="21">
        <v>51.8579999999995</v>
      </c>
      <c r="G863" s="1" t="s">
        <v>129</v>
      </c>
      <c r="I863" s="20">
        <v>28.62</v>
      </c>
      <c r="J863" s="1">
        <v>51.8579999999995</v>
      </c>
      <c r="K863" s="1" t="s">
        <v>134</v>
      </c>
      <c r="M863" s="20">
        <v>38.619999999999997</v>
      </c>
      <c r="N863" s="1">
        <v>20.825999999999901</v>
      </c>
      <c r="O863" s="1" t="s">
        <v>135</v>
      </c>
      <c r="Q863" s="20">
        <v>48.62</v>
      </c>
      <c r="R863" s="1">
        <v>6.1719999999999997</v>
      </c>
      <c r="S863" s="1" t="s">
        <v>137</v>
      </c>
      <c r="U863" s="20">
        <v>58.62</v>
      </c>
      <c r="V863" s="1">
        <v>26.825999999999699</v>
      </c>
      <c r="W863" s="1" t="s">
        <v>137</v>
      </c>
      <c r="Y863" s="20">
        <v>68.62</v>
      </c>
      <c r="Z863" s="1">
        <v>318.770000000001</v>
      </c>
      <c r="AA863" s="1" t="s">
        <v>137</v>
      </c>
      <c r="AC863" s="20">
        <v>78.62</v>
      </c>
      <c r="AD863" s="1">
        <v>8.7579999999999103</v>
      </c>
      <c r="AE863" s="1" t="s">
        <v>125</v>
      </c>
      <c r="AG863" s="20">
        <v>88.62</v>
      </c>
      <c r="AH863" s="1">
        <v>87.579999999999899</v>
      </c>
      <c r="AI863" s="1" t="s">
        <v>125</v>
      </c>
      <c r="AK863" s="20">
        <v>98.62</v>
      </c>
      <c r="AL863" s="1">
        <v>875.80000000000496</v>
      </c>
      <c r="AM863" s="1" t="s">
        <v>125</v>
      </c>
      <c r="AO863" s="4">
        <v>108.62</v>
      </c>
      <c r="AP863" s="1">
        <v>862138</v>
      </c>
      <c r="AQ863" s="1" t="s">
        <v>125</v>
      </c>
      <c r="AS863" s="4">
        <v>118.62</v>
      </c>
      <c r="AT863" s="1">
        <v>862138000</v>
      </c>
      <c r="AU863" s="1" t="s">
        <v>125</v>
      </c>
      <c r="AW863" s="4">
        <v>128.62</v>
      </c>
      <c r="AX863" s="1">
        <v>862138000000</v>
      </c>
      <c r="AY863" s="1" t="s">
        <v>125</v>
      </c>
      <c r="BA863" s="4">
        <v>138.62</v>
      </c>
      <c r="BB863" s="1">
        <v>862138000000000</v>
      </c>
      <c r="BC863" s="1" t="s">
        <v>125</v>
      </c>
      <c r="BE863" s="4">
        <v>148.62</v>
      </c>
      <c r="BF863" s="1">
        <v>8.62138E+17</v>
      </c>
      <c r="BG863" s="1" t="s">
        <v>125</v>
      </c>
    </row>
    <row r="864" spans="1:59" x14ac:dyDescent="0.55000000000000004">
      <c r="A864" s="20">
        <v>8.6300000000000008</v>
      </c>
      <c r="B864" s="1">
        <v>863</v>
      </c>
      <c r="C864" s="1" t="s">
        <v>131</v>
      </c>
      <c r="E864" s="4">
        <v>18.63</v>
      </c>
      <c r="F864" s="21">
        <v>51.916999999999497</v>
      </c>
      <c r="G864" s="1" t="s">
        <v>129</v>
      </c>
      <c r="I864" s="20">
        <v>28.63</v>
      </c>
      <c r="J864" s="1">
        <v>51.916999999999497</v>
      </c>
      <c r="K864" s="1" t="s">
        <v>134</v>
      </c>
      <c r="M864" s="20">
        <v>38.630000000000003</v>
      </c>
      <c r="N864" s="1">
        <v>20.848999999999901</v>
      </c>
      <c r="O864" s="1" t="s">
        <v>135</v>
      </c>
      <c r="Q864" s="20">
        <v>48.63</v>
      </c>
      <c r="R864" s="1">
        <v>6.1779999999999999</v>
      </c>
      <c r="S864" s="1" t="s">
        <v>137</v>
      </c>
      <c r="U864" s="20">
        <v>58.63</v>
      </c>
      <c r="V864" s="1">
        <v>26.848999999999702</v>
      </c>
      <c r="W864" s="1" t="s">
        <v>137</v>
      </c>
      <c r="Y864" s="20">
        <v>68.63</v>
      </c>
      <c r="Z864" s="1">
        <v>319.10500000000098</v>
      </c>
      <c r="AA864" s="1" t="s">
        <v>137</v>
      </c>
      <c r="AC864" s="20">
        <v>78.63</v>
      </c>
      <c r="AD864" s="1">
        <v>8.7669999999999106</v>
      </c>
      <c r="AE864" s="1" t="s">
        <v>125</v>
      </c>
      <c r="AG864" s="20">
        <v>88.63</v>
      </c>
      <c r="AH864" s="1">
        <v>87.669999999999902</v>
      </c>
      <c r="AI864" s="1" t="s">
        <v>125</v>
      </c>
      <c r="AK864" s="20">
        <v>98.63</v>
      </c>
      <c r="AL864" s="1">
        <v>876.70000000000505</v>
      </c>
      <c r="AM864" s="1" t="s">
        <v>125</v>
      </c>
      <c r="AO864" s="4">
        <v>108.63</v>
      </c>
      <c r="AP864" s="1">
        <v>863137</v>
      </c>
      <c r="AQ864" s="1" t="s">
        <v>125</v>
      </c>
      <c r="AS864" s="4">
        <v>118.63</v>
      </c>
      <c r="AT864" s="1">
        <v>863137000</v>
      </c>
      <c r="AU864" s="1" t="s">
        <v>125</v>
      </c>
      <c r="AW864" s="4">
        <v>128.63</v>
      </c>
      <c r="AX864" s="1">
        <v>863137000000</v>
      </c>
      <c r="AY864" s="1" t="s">
        <v>125</v>
      </c>
      <c r="BA864" s="4">
        <v>138.63</v>
      </c>
      <c r="BB864" s="1">
        <v>863137000000000</v>
      </c>
      <c r="BC864" s="1" t="s">
        <v>125</v>
      </c>
      <c r="BE864" s="4">
        <v>148.63</v>
      </c>
      <c r="BF864" s="1">
        <v>8.63137E+17</v>
      </c>
      <c r="BG864" s="1" t="s">
        <v>125</v>
      </c>
    </row>
    <row r="865" spans="1:59" x14ac:dyDescent="0.55000000000000004">
      <c r="A865" s="20">
        <v>8.64</v>
      </c>
      <c r="B865" s="1">
        <v>864</v>
      </c>
      <c r="C865" s="1" t="s">
        <v>131</v>
      </c>
      <c r="E865" s="4">
        <v>18.64</v>
      </c>
      <c r="F865" s="21">
        <v>51.975999999999502</v>
      </c>
      <c r="G865" s="1" t="s">
        <v>129</v>
      </c>
      <c r="I865" s="20">
        <v>28.64</v>
      </c>
      <c r="J865" s="1">
        <v>51.975999999999502</v>
      </c>
      <c r="K865" s="1" t="s">
        <v>134</v>
      </c>
      <c r="M865" s="20">
        <v>38.64</v>
      </c>
      <c r="N865" s="1">
        <v>20.8719999999999</v>
      </c>
      <c r="O865" s="1" t="s">
        <v>135</v>
      </c>
      <c r="Q865" s="20">
        <v>48.64</v>
      </c>
      <c r="R865" s="1">
        <v>6.1840000000000002</v>
      </c>
      <c r="S865" s="1" t="s">
        <v>137</v>
      </c>
      <c r="U865" s="20">
        <v>58.64</v>
      </c>
      <c r="V865" s="1">
        <v>26.871999999999701</v>
      </c>
      <c r="W865" s="1" t="s">
        <v>137</v>
      </c>
      <c r="Y865" s="20">
        <v>68.64</v>
      </c>
      <c r="Z865" s="1">
        <v>319.44000000000102</v>
      </c>
      <c r="AA865" s="1" t="s">
        <v>137</v>
      </c>
      <c r="AC865" s="20">
        <v>78.64</v>
      </c>
      <c r="AD865" s="1">
        <v>8.7759999999999092</v>
      </c>
      <c r="AE865" s="1" t="s">
        <v>125</v>
      </c>
      <c r="AG865" s="20">
        <v>88.64</v>
      </c>
      <c r="AH865" s="1">
        <v>87.759999999999906</v>
      </c>
      <c r="AI865" s="1" t="s">
        <v>125</v>
      </c>
      <c r="AK865" s="20">
        <v>98.64</v>
      </c>
      <c r="AL865" s="1">
        <v>877.60000000000502</v>
      </c>
      <c r="AM865" s="1" t="s">
        <v>125</v>
      </c>
      <c r="AO865" s="4">
        <v>108.64</v>
      </c>
      <c r="AP865" s="1">
        <v>864136</v>
      </c>
      <c r="AQ865" s="1" t="s">
        <v>125</v>
      </c>
      <c r="AS865" s="4">
        <v>118.64</v>
      </c>
      <c r="AT865" s="1">
        <v>864136000</v>
      </c>
      <c r="AU865" s="1" t="s">
        <v>125</v>
      </c>
      <c r="AW865" s="4">
        <v>128.63999999999999</v>
      </c>
      <c r="AX865" s="1">
        <v>864136000000</v>
      </c>
      <c r="AY865" s="1" t="s">
        <v>125</v>
      </c>
      <c r="BA865" s="4">
        <v>138.63999999999999</v>
      </c>
      <c r="BB865" s="1">
        <v>864136000000000</v>
      </c>
      <c r="BC865" s="1" t="s">
        <v>125</v>
      </c>
      <c r="BE865" s="4">
        <v>148.63999999999999</v>
      </c>
      <c r="BF865" s="1">
        <v>8.64136E+17</v>
      </c>
      <c r="BG865" s="1" t="s">
        <v>125</v>
      </c>
    </row>
    <row r="866" spans="1:59" x14ac:dyDescent="0.55000000000000004">
      <c r="A866" s="20">
        <v>8.65</v>
      </c>
      <c r="B866" s="1">
        <v>865</v>
      </c>
      <c r="C866" s="1" t="s">
        <v>131</v>
      </c>
      <c r="E866" s="4">
        <v>18.649999999999999</v>
      </c>
      <c r="F866" s="21">
        <v>52.034999999999499</v>
      </c>
      <c r="G866" s="1" t="s">
        <v>129</v>
      </c>
      <c r="I866" s="20">
        <v>28.65</v>
      </c>
      <c r="J866" s="1">
        <v>52.034999999999499</v>
      </c>
      <c r="K866" s="1" t="s">
        <v>134</v>
      </c>
      <c r="M866" s="20">
        <v>38.65</v>
      </c>
      <c r="N866" s="1">
        <v>20.8949999999999</v>
      </c>
      <c r="O866" s="1" t="s">
        <v>135</v>
      </c>
      <c r="Q866" s="20">
        <v>48.65</v>
      </c>
      <c r="R866" s="1">
        <v>6.19</v>
      </c>
      <c r="S866" s="1" t="s">
        <v>137</v>
      </c>
      <c r="U866" s="20">
        <v>58.65</v>
      </c>
      <c r="V866" s="1">
        <v>26.894999999999701</v>
      </c>
      <c r="W866" s="1" t="s">
        <v>137</v>
      </c>
      <c r="Y866" s="20">
        <v>68.650000000000006</v>
      </c>
      <c r="Z866" s="1">
        <v>319.775000000001</v>
      </c>
      <c r="AA866" s="1" t="s">
        <v>137</v>
      </c>
      <c r="AC866" s="20">
        <v>78.650000000000006</v>
      </c>
      <c r="AD866" s="1">
        <v>8.7849999999999095</v>
      </c>
      <c r="AE866" s="1" t="s">
        <v>125</v>
      </c>
      <c r="AG866" s="20">
        <v>88.65</v>
      </c>
      <c r="AH866" s="1">
        <v>87.849999999999895</v>
      </c>
      <c r="AI866" s="1" t="s">
        <v>125</v>
      </c>
      <c r="AK866" s="20">
        <v>98.65</v>
      </c>
      <c r="AL866" s="1">
        <v>878.500000000005</v>
      </c>
      <c r="AM866" s="1" t="s">
        <v>125</v>
      </c>
      <c r="AO866" s="4">
        <v>108.65</v>
      </c>
      <c r="AP866" s="1">
        <v>865135</v>
      </c>
      <c r="AQ866" s="1" t="s">
        <v>125</v>
      </c>
      <c r="AS866" s="4">
        <v>118.65</v>
      </c>
      <c r="AT866" s="1">
        <v>865135000</v>
      </c>
      <c r="AU866" s="1" t="s">
        <v>125</v>
      </c>
      <c r="AW866" s="4">
        <v>128.65</v>
      </c>
      <c r="AX866" s="1">
        <v>865135000000</v>
      </c>
      <c r="AY866" s="1" t="s">
        <v>125</v>
      </c>
      <c r="BA866" s="4">
        <v>138.65</v>
      </c>
      <c r="BB866" s="1">
        <v>865135000000000</v>
      </c>
      <c r="BC866" s="1" t="s">
        <v>125</v>
      </c>
      <c r="BE866" s="4">
        <v>148.65</v>
      </c>
      <c r="BF866" s="1">
        <v>8.65135E+17</v>
      </c>
      <c r="BG866" s="1" t="s">
        <v>125</v>
      </c>
    </row>
    <row r="867" spans="1:59" x14ac:dyDescent="0.55000000000000004">
      <c r="A867" s="20">
        <v>8.66</v>
      </c>
      <c r="B867" s="1">
        <v>866</v>
      </c>
      <c r="C867" s="1" t="s">
        <v>131</v>
      </c>
      <c r="E867" s="4">
        <v>18.66</v>
      </c>
      <c r="F867" s="21">
        <v>52.093999999999497</v>
      </c>
      <c r="G867" s="1" t="s">
        <v>129</v>
      </c>
      <c r="I867" s="20">
        <v>28.66</v>
      </c>
      <c r="J867" s="1">
        <v>52.093999999999497</v>
      </c>
      <c r="K867" s="1" t="s">
        <v>134</v>
      </c>
      <c r="M867" s="20">
        <v>38.659999999999997</v>
      </c>
      <c r="N867" s="1">
        <v>20.9179999999999</v>
      </c>
      <c r="O867" s="1" t="s">
        <v>135</v>
      </c>
      <c r="Q867" s="20">
        <v>48.66</v>
      </c>
      <c r="R867" s="1">
        <v>6.1959999999999997</v>
      </c>
      <c r="S867" s="1" t="s">
        <v>137</v>
      </c>
      <c r="U867" s="20">
        <v>58.66</v>
      </c>
      <c r="V867" s="1">
        <v>26.917999999999701</v>
      </c>
      <c r="W867" s="1" t="s">
        <v>137</v>
      </c>
      <c r="Y867" s="20">
        <v>68.66</v>
      </c>
      <c r="Z867" s="1">
        <v>320.11000000000098</v>
      </c>
      <c r="AA867" s="1" t="s">
        <v>137</v>
      </c>
      <c r="AC867" s="20">
        <v>78.66</v>
      </c>
      <c r="AD867" s="1">
        <v>8.7939999999999099</v>
      </c>
      <c r="AE867" s="1" t="s">
        <v>125</v>
      </c>
      <c r="AG867" s="20">
        <v>88.66</v>
      </c>
      <c r="AH867" s="1">
        <v>87.939999999999898</v>
      </c>
      <c r="AI867" s="1" t="s">
        <v>125</v>
      </c>
      <c r="AK867" s="20">
        <v>98.66</v>
      </c>
      <c r="AL867" s="1">
        <v>879.40000000000498</v>
      </c>
      <c r="AM867" s="1" t="s">
        <v>125</v>
      </c>
      <c r="AO867" s="4">
        <v>108.66</v>
      </c>
      <c r="AP867" s="1">
        <v>866134</v>
      </c>
      <c r="AQ867" s="1" t="s">
        <v>125</v>
      </c>
      <c r="AS867" s="4">
        <v>118.66</v>
      </c>
      <c r="AT867" s="1">
        <v>866134000</v>
      </c>
      <c r="AU867" s="1" t="s">
        <v>125</v>
      </c>
      <c r="AW867" s="4">
        <v>128.66</v>
      </c>
      <c r="AX867" s="1">
        <v>866134000000</v>
      </c>
      <c r="AY867" s="1" t="s">
        <v>125</v>
      </c>
      <c r="BA867" s="4">
        <v>138.66</v>
      </c>
      <c r="BB867" s="1">
        <v>866134000000000</v>
      </c>
      <c r="BC867" s="1" t="s">
        <v>125</v>
      </c>
      <c r="BE867" s="4">
        <v>148.66</v>
      </c>
      <c r="BF867" s="1">
        <v>8.66134E+17</v>
      </c>
      <c r="BG867" s="1" t="s">
        <v>125</v>
      </c>
    </row>
    <row r="868" spans="1:59" x14ac:dyDescent="0.55000000000000004">
      <c r="A868" s="20">
        <v>8.67</v>
      </c>
      <c r="B868" s="1">
        <v>867</v>
      </c>
      <c r="C868" s="1" t="s">
        <v>131</v>
      </c>
      <c r="E868" s="4">
        <v>18.670000000000002</v>
      </c>
      <c r="F868" s="21">
        <v>52.152999999999501</v>
      </c>
      <c r="G868" s="1" t="s">
        <v>129</v>
      </c>
      <c r="I868" s="20">
        <v>28.67</v>
      </c>
      <c r="J868" s="1">
        <v>52.152999999999501</v>
      </c>
      <c r="K868" s="1" t="s">
        <v>134</v>
      </c>
      <c r="M868" s="20">
        <v>38.67</v>
      </c>
      <c r="N868" s="1">
        <v>20.940999999999899</v>
      </c>
      <c r="O868" s="1" t="s">
        <v>135</v>
      </c>
      <c r="Q868" s="20">
        <v>48.67</v>
      </c>
      <c r="R868" s="1">
        <v>6.2020000000000097</v>
      </c>
      <c r="S868" s="1" t="s">
        <v>137</v>
      </c>
      <c r="U868" s="20">
        <v>58.67</v>
      </c>
      <c r="V868" s="1">
        <v>26.940999999999701</v>
      </c>
      <c r="W868" s="1" t="s">
        <v>137</v>
      </c>
      <c r="Y868" s="20">
        <v>68.67</v>
      </c>
      <c r="Z868" s="1">
        <v>320.44500000000102</v>
      </c>
      <c r="AA868" s="1" t="s">
        <v>137</v>
      </c>
      <c r="AC868" s="20">
        <v>78.67</v>
      </c>
      <c r="AD868" s="1">
        <v>8.8029999999999102</v>
      </c>
      <c r="AE868" s="1" t="s">
        <v>125</v>
      </c>
      <c r="AG868" s="20">
        <v>88.67</v>
      </c>
      <c r="AH868" s="1">
        <v>88.029999999999902</v>
      </c>
      <c r="AI868" s="1" t="s">
        <v>125</v>
      </c>
      <c r="AK868" s="20">
        <v>98.67</v>
      </c>
      <c r="AL868" s="1">
        <v>880.30000000000496</v>
      </c>
      <c r="AM868" s="1" t="s">
        <v>125</v>
      </c>
      <c r="AO868" s="4">
        <v>108.67</v>
      </c>
      <c r="AP868" s="1">
        <v>867133</v>
      </c>
      <c r="AQ868" s="1" t="s">
        <v>125</v>
      </c>
      <c r="AS868" s="4">
        <v>118.67</v>
      </c>
      <c r="AT868" s="1">
        <v>867133000</v>
      </c>
      <c r="AU868" s="1" t="s">
        <v>125</v>
      </c>
      <c r="AW868" s="4">
        <v>128.66999999999999</v>
      </c>
      <c r="AX868" s="1">
        <v>867133000000</v>
      </c>
      <c r="AY868" s="1" t="s">
        <v>125</v>
      </c>
      <c r="BA868" s="4">
        <v>138.66999999999999</v>
      </c>
      <c r="BB868" s="1">
        <v>867133000000000</v>
      </c>
      <c r="BC868" s="1" t="s">
        <v>125</v>
      </c>
      <c r="BE868" s="4">
        <v>148.66999999999999</v>
      </c>
      <c r="BF868" s="1">
        <v>8.67133E+17</v>
      </c>
      <c r="BG868" s="1" t="s">
        <v>125</v>
      </c>
    </row>
    <row r="869" spans="1:59" x14ac:dyDescent="0.55000000000000004">
      <c r="A869" s="20">
        <v>8.68</v>
      </c>
      <c r="B869" s="1">
        <v>868</v>
      </c>
      <c r="C869" s="1" t="s">
        <v>131</v>
      </c>
      <c r="E869" s="4">
        <v>18.68</v>
      </c>
      <c r="F869" s="21">
        <v>52.211999999999499</v>
      </c>
      <c r="G869" s="1" t="s">
        <v>129</v>
      </c>
      <c r="I869" s="20">
        <v>28.68</v>
      </c>
      <c r="J869" s="1">
        <v>52.211999999999499</v>
      </c>
      <c r="K869" s="1" t="s">
        <v>134</v>
      </c>
      <c r="M869" s="20">
        <v>38.68</v>
      </c>
      <c r="N869" s="1">
        <v>20.963999999999899</v>
      </c>
      <c r="O869" s="1" t="s">
        <v>135</v>
      </c>
      <c r="Q869" s="20">
        <v>48.68</v>
      </c>
      <c r="R869" s="1">
        <v>6.2080000000000002</v>
      </c>
      <c r="S869" s="1" t="s">
        <v>137</v>
      </c>
      <c r="U869" s="20">
        <v>58.68</v>
      </c>
      <c r="V869" s="1">
        <v>26.9639999999997</v>
      </c>
      <c r="W869" s="1" t="s">
        <v>137</v>
      </c>
      <c r="Y869" s="20">
        <v>68.680000000000007</v>
      </c>
      <c r="Z869" s="1">
        <v>320.780000000001</v>
      </c>
      <c r="AA869" s="1" t="s">
        <v>137</v>
      </c>
      <c r="AC869" s="20">
        <v>78.680000000000007</v>
      </c>
      <c r="AD869" s="1">
        <v>8.8119999999999106</v>
      </c>
      <c r="AE869" s="1" t="s">
        <v>125</v>
      </c>
      <c r="AG869" s="20">
        <v>88.68</v>
      </c>
      <c r="AH869" s="1">
        <v>88.119999999999905</v>
      </c>
      <c r="AI869" s="1" t="s">
        <v>125</v>
      </c>
      <c r="AK869" s="20">
        <v>98.68</v>
      </c>
      <c r="AL869" s="1">
        <v>881.20000000000505</v>
      </c>
      <c r="AM869" s="1" t="s">
        <v>125</v>
      </c>
      <c r="AO869" s="4">
        <v>108.68</v>
      </c>
      <c r="AP869" s="1">
        <v>868132</v>
      </c>
      <c r="AQ869" s="1" t="s">
        <v>125</v>
      </c>
      <c r="AS869" s="4">
        <v>118.68</v>
      </c>
      <c r="AT869" s="1">
        <v>868132000</v>
      </c>
      <c r="AU869" s="1" t="s">
        <v>125</v>
      </c>
      <c r="AW869" s="4">
        <v>128.68</v>
      </c>
      <c r="AX869" s="1">
        <v>868132000000</v>
      </c>
      <c r="AY869" s="1" t="s">
        <v>125</v>
      </c>
      <c r="BA869" s="4">
        <v>138.68</v>
      </c>
      <c r="BB869" s="1">
        <v>868132000000000</v>
      </c>
      <c r="BC869" s="1" t="s">
        <v>125</v>
      </c>
      <c r="BE869" s="4">
        <v>148.68</v>
      </c>
      <c r="BF869" s="1">
        <v>8.68132E+17</v>
      </c>
      <c r="BG869" s="1" t="s">
        <v>125</v>
      </c>
    </row>
    <row r="870" spans="1:59" x14ac:dyDescent="0.55000000000000004">
      <c r="A870" s="20">
        <v>8.69</v>
      </c>
      <c r="B870" s="1">
        <v>869</v>
      </c>
      <c r="C870" s="1" t="s">
        <v>131</v>
      </c>
      <c r="E870" s="4">
        <v>18.690000000000001</v>
      </c>
      <c r="F870" s="21">
        <v>52.270999999999503</v>
      </c>
      <c r="G870" s="1" t="s">
        <v>129</v>
      </c>
      <c r="I870" s="20">
        <v>28.69</v>
      </c>
      <c r="J870" s="1">
        <v>52.270999999999503</v>
      </c>
      <c r="K870" s="1" t="s">
        <v>134</v>
      </c>
      <c r="M870" s="20">
        <v>38.69</v>
      </c>
      <c r="N870" s="1">
        <v>20.986999999999899</v>
      </c>
      <c r="O870" s="1" t="s">
        <v>135</v>
      </c>
      <c r="Q870" s="20">
        <v>48.69</v>
      </c>
      <c r="R870" s="1">
        <v>6.2140000000000004</v>
      </c>
      <c r="S870" s="1" t="s">
        <v>137</v>
      </c>
      <c r="U870" s="20">
        <v>58.69</v>
      </c>
      <c r="V870" s="1">
        <v>26.9869999999997</v>
      </c>
      <c r="W870" s="1" t="s">
        <v>137</v>
      </c>
      <c r="Y870" s="20">
        <v>68.69</v>
      </c>
      <c r="Z870" s="1">
        <v>321.11500000000098</v>
      </c>
      <c r="AA870" s="1" t="s">
        <v>137</v>
      </c>
      <c r="AC870" s="20">
        <v>78.69</v>
      </c>
      <c r="AD870" s="1">
        <v>8.8209999999999091</v>
      </c>
      <c r="AE870" s="1" t="s">
        <v>125</v>
      </c>
      <c r="AG870" s="20">
        <v>88.69</v>
      </c>
      <c r="AH870" s="1">
        <v>88.209999999999894</v>
      </c>
      <c r="AI870" s="1" t="s">
        <v>125</v>
      </c>
      <c r="AK870" s="20">
        <v>98.69</v>
      </c>
      <c r="AL870" s="1">
        <v>882.10000000000502</v>
      </c>
      <c r="AM870" s="1" t="s">
        <v>125</v>
      </c>
      <c r="AO870" s="4">
        <v>108.69</v>
      </c>
      <c r="AP870" s="1">
        <v>869131</v>
      </c>
      <c r="AQ870" s="1" t="s">
        <v>125</v>
      </c>
      <c r="AS870" s="4">
        <v>118.69</v>
      </c>
      <c r="AT870" s="1">
        <v>869131000</v>
      </c>
      <c r="AU870" s="1" t="s">
        <v>125</v>
      </c>
      <c r="AW870" s="4">
        <v>128.69</v>
      </c>
      <c r="AX870" s="1">
        <v>869131000000</v>
      </c>
      <c r="AY870" s="1" t="s">
        <v>125</v>
      </c>
      <c r="BA870" s="4">
        <v>138.69</v>
      </c>
      <c r="BB870" s="1">
        <v>869131000000000</v>
      </c>
      <c r="BC870" s="1" t="s">
        <v>125</v>
      </c>
      <c r="BE870" s="4">
        <v>148.69</v>
      </c>
      <c r="BF870" s="1">
        <v>8.69131E+17</v>
      </c>
      <c r="BG870" s="1" t="s">
        <v>125</v>
      </c>
    </row>
    <row r="871" spans="1:59" x14ac:dyDescent="0.55000000000000004">
      <c r="A871" s="20">
        <v>8.6999999999999993</v>
      </c>
      <c r="B871" s="1">
        <v>870</v>
      </c>
      <c r="C871" s="1" t="s">
        <v>131</v>
      </c>
      <c r="E871" s="4">
        <v>18.7</v>
      </c>
      <c r="F871" s="21">
        <v>52.329999999999501</v>
      </c>
      <c r="G871" s="1" t="s">
        <v>129</v>
      </c>
      <c r="I871" s="20">
        <v>28.7</v>
      </c>
      <c r="J871" s="1">
        <v>52.329999999999501</v>
      </c>
      <c r="K871" s="1" t="s">
        <v>134</v>
      </c>
      <c r="M871" s="20">
        <v>38.700000000000003</v>
      </c>
      <c r="N871" s="1">
        <v>21.009999999999899</v>
      </c>
      <c r="O871" s="1" t="s">
        <v>135</v>
      </c>
      <c r="Q871" s="20">
        <v>48.7</v>
      </c>
      <c r="R871" s="1">
        <v>6.22</v>
      </c>
      <c r="S871" s="1" t="s">
        <v>137</v>
      </c>
      <c r="U871" s="20">
        <v>58.7</v>
      </c>
      <c r="V871" s="1">
        <v>27.0099999999997</v>
      </c>
      <c r="W871" s="1" t="s">
        <v>137</v>
      </c>
      <c r="Y871" s="20">
        <v>68.7</v>
      </c>
      <c r="Z871" s="1">
        <v>321.45000000000101</v>
      </c>
      <c r="AA871" s="1" t="s">
        <v>137</v>
      </c>
      <c r="AC871" s="20">
        <v>78.7</v>
      </c>
      <c r="AD871" s="1">
        <v>8.8299999999999095</v>
      </c>
      <c r="AE871" s="1" t="s">
        <v>125</v>
      </c>
      <c r="AG871" s="20">
        <v>88.7</v>
      </c>
      <c r="AH871" s="1">
        <v>88.299999999999898</v>
      </c>
      <c r="AI871" s="1" t="s">
        <v>125</v>
      </c>
      <c r="AK871" s="20">
        <v>98.7</v>
      </c>
      <c r="AL871" s="1">
        <v>883.000000000005</v>
      </c>
      <c r="AM871" s="1" t="s">
        <v>125</v>
      </c>
      <c r="AO871" s="4">
        <v>108.7</v>
      </c>
      <c r="AP871" s="1">
        <v>870130</v>
      </c>
      <c r="AQ871" s="1" t="s">
        <v>125</v>
      </c>
      <c r="AS871" s="4">
        <v>118.7</v>
      </c>
      <c r="AT871" s="1">
        <v>870130000</v>
      </c>
      <c r="AU871" s="1" t="s">
        <v>125</v>
      </c>
      <c r="AW871" s="4">
        <v>128.69999999999999</v>
      </c>
      <c r="AX871" s="1">
        <v>870130000000</v>
      </c>
      <c r="AY871" s="1" t="s">
        <v>125</v>
      </c>
      <c r="BA871" s="4">
        <v>138.69999999999999</v>
      </c>
      <c r="BB871" s="1">
        <v>870130000000000</v>
      </c>
      <c r="BC871" s="1" t="s">
        <v>125</v>
      </c>
      <c r="BE871" s="4">
        <v>148.69999999999999</v>
      </c>
      <c r="BF871" s="1">
        <v>8.7013E+17</v>
      </c>
      <c r="BG871" s="1" t="s">
        <v>125</v>
      </c>
    </row>
    <row r="872" spans="1:59" x14ac:dyDescent="0.55000000000000004">
      <c r="A872" s="20">
        <v>8.7100000000000009</v>
      </c>
      <c r="B872" s="1">
        <v>871</v>
      </c>
      <c r="C872" s="1" t="s">
        <v>131</v>
      </c>
      <c r="E872" s="4">
        <v>18.71</v>
      </c>
      <c r="F872" s="21">
        <v>52.388999999999498</v>
      </c>
      <c r="G872" s="1" t="s">
        <v>129</v>
      </c>
      <c r="I872" s="20">
        <v>28.71</v>
      </c>
      <c r="J872" s="1">
        <v>52.388999999999498</v>
      </c>
      <c r="K872" s="1" t="s">
        <v>134</v>
      </c>
      <c r="M872" s="20">
        <v>38.71</v>
      </c>
      <c r="N872" s="1">
        <v>21.032999999999902</v>
      </c>
      <c r="O872" s="1" t="s">
        <v>135</v>
      </c>
      <c r="Q872" s="20">
        <v>48.71</v>
      </c>
      <c r="R872" s="1">
        <v>6.226</v>
      </c>
      <c r="S872" s="1" t="s">
        <v>137</v>
      </c>
      <c r="U872" s="20">
        <v>58.71</v>
      </c>
      <c r="V872" s="1">
        <v>27.032999999999699</v>
      </c>
      <c r="W872" s="1" t="s">
        <v>137</v>
      </c>
      <c r="Y872" s="20">
        <v>68.709999999999994</v>
      </c>
      <c r="Z872" s="1">
        <v>321.78500000000099</v>
      </c>
      <c r="AA872" s="1" t="s">
        <v>137</v>
      </c>
      <c r="AC872" s="20">
        <v>78.709999999999994</v>
      </c>
      <c r="AD872" s="1">
        <v>8.8389999999999098</v>
      </c>
      <c r="AE872" s="1" t="s">
        <v>125</v>
      </c>
      <c r="AG872" s="20">
        <v>88.71</v>
      </c>
      <c r="AH872" s="1">
        <v>88.389999999999901</v>
      </c>
      <c r="AI872" s="1" t="s">
        <v>125</v>
      </c>
      <c r="AK872" s="20">
        <v>98.71</v>
      </c>
      <c r="AL872" s="1">
        <v>883.90000000000498</v>
      </c>
      <c r="AM872" s="1" t="s">
        <v>125</v>
      </c>
      <c r="AO872" s="4">
        <v>108.71</v>
      </c>
      <c r="AP872" s="1">
        <v>871129</v>
      </c>
      <c r="AQ872" s="1" t="s">
        <v>125</v>
      </c>
      <c r="AS872" s="4">
        <v>118.71</v>
      </c>
      <c r="AT872" s="1">
        <v>871129000</v>
      </c>
      <c r="AU872" s="1" t="s">
        <v>125</v>
      </c>
      <c r="AW872" s="4">
        <v>128.71</v>
      </c>
      <c r="AX872" s="1">
        <v>871129000000</v>
      </c>
      <c r="AY872" s="1" t="s">
        <v>125</v>
      </c>
      <c r="BA872" s="4">
        <v>138.71</v>
      </c>
      <c r="BB872" s="1">
        <v>871129000000000</v>
      </c>
      <c r="BC872" s="1" t="s">
        <v>125</v>
      </c>
      <c r="BE872" s="4">
        <v>148.71</v>
      </c>
      <c r="BF872" s="1">
        <v>8.71129E+17</v>
      </c>
      <c r="BG872" s="1" t="s">
        <v>125</v>
      </c>
    </row>
    <row r="873" spans="1:59" x14ac:dyDescent="0.55000000000000004">
      <c r="A873" s="20">
        <v>8.7200000000000006</v>
      </c>
      <c r="B873" s="1">
        <v>872</v>
      </c>
      <c r="C873" s="1" t="s">
        <v>131</v>
      </c>
      <c r="E873" s="4">
        <v>18.72</v>
      </c>
      <c r="F873" s="21">
        <v>52.447999999999503</v>
      </c>
      <c r="G873" s="1" t="s">
        <v>129</v>
      </c>
      <c r="I873" s="20">
        <v>28.72</v>
      </c>
      <c r="J873" s="1">
        <v>52.447999999999503</v>
      </c>
      <c r="K873" s="1" t="s">
        <v>134</v>
      </c>
      <c r="M873" s="20">
        <v>38.72</v>
      </c>
      <c r="N873" s="1">
        <v>21.055999999999901</v>
      </c>
      <c r="O873" s="1" t="s">
        <v>135</v>
      </c>
      <c r="Q873" s="20">
        <v>48.72</v>
      </c>
      <c r="R873" s="1">
        <v>6.2320000000000002</v>
      </c>
      <c r="S873" s="1" t="s">
        <v>137</v>
      </c>
      <c r="U873" s="20">
        <v>58.72</v>
      </c>
      <c r="V873" s="1">
        <v>27.055999999999699</v>
      </c>
      <c r="W873" s="1" t="s">
        <v>137</v>
      </c>
      <c r="Y873" s="20">
        <v>68.72</v>
      </c>
      <c r="Z873" s="1">
        <v>322.12000000000103</v>
      </c>
      <c r="AA873" s="1" t="s">
        <v>137</v>
      </c>
      <c r="AC873" s="20">
        <v>78.72</v>
      </c>
      <c r="AD873" s="1">
        <v>8.8479999999999102</v>
      </c>
      <c r="AE873" s="1" t="s">
        <v>125</v>
      </c>
      <c r="AG873" s="20">
        <v>88.72</v>
      </c>
      <c r="AH873" s="1">
        <v>88.479999999999905</v>
      </c>
      <c r="AI873" s="1" t="s">
        <v>125</v>
      </c>
      <c r="AK873" s="20">
        <v>98.72</v>
      </c>
      <c r="AL873" s="1">
        <v>884.80000000000496</v>
      </c>
      <c r="AM873" s="1" t="s">
        <v>125</v>
      </c>
      <c r="AO873" s="4">
        <v>108.72</v>
      </c>
      <c r="AP873" s="1">
        <v>872128</v>
      </c>
      <c r="AQ873" s="1" t="s">
        <v>125</v>
      </c>
      <c r="AS873" s="4">
        <v>118.72</v>
      </c>
      <c r="AT873" s="1">
        <v>872128000</v>
      </c>
      <c r="AU873" s="1" t="s">
        <v>125</v>
      </c>
      <c r="AW873" s="4">
        <v>128.72</v>
      </c>
      <c r="AX873" s="1">
        <v>872128000000</v>
      </c>
      <c r="AY873" s="1" t="s">
        <v>125</v>
      </c>
      <c r="BA873" s="4">
        <v>138.72</v>
      </c>
      <c r="BB873" s="1">
        <v>872128000000000</v>
      </c>
      <c r="BC873" s="1" t="s">
        <v>125</v>
      </c>
      <c r="BE873" s="4">
        <v>148.72</v>
      </c>
      <c r="BF873" s="1">
        <v>8.72128E+17</v>
      </c>
      <c r="BG873" s="1" t="s">
        <v>125</v>
      </c>
    </row>
    <row r="874" spans="1:59" x14ac:dyDescent="0.55000000000000004">
      <c r="A874" s="20">
        <v>8.73</v>
      </c>
      <c r="B874" s="1">
        <v>873</v>
      </c>
      <c r="C874" s="1" t="s">
        <v>131</v>
      </c>
      <c r="E874" s="4">
        <v>18.73</v>
      </c>
      <c r="F874" s="21">
        <v>52.506999999999501</v>
      </c>
      <c r="G874" s="1" t="s">
        <v>129</v>
      </c>
      <c r="I874" s="20">
        <v>28.73</v>
      </c>
      <c r="J874" s="1">
        <v>52.506999999999501</v>
      </c>
      <c r="K874" s="1" t="s">
        <v>134</v>
      </c>
      <c r="M874" s="20">
        <v>38.729999999999997</v>
      </c>
      <c r="N874" s="1">
        <v>21.078999999999901</v>
      </c>
      <c r="O874" s="1" t="s">
        <v>135</v>
      </c>
      <c r="Q874" s="20">
        <v>48.73</v>
      </c>
      <c r="R874" s="1">
        <v>6.2380000000000004</v>
      </c>
      <c r="S874" s="1" t="s">
        <v>137</v>
      </c>
      <c r="U874" s="20">
        <v>58.73</v>
      </c>
      <c r="V874" s="1">
        <v>27.078999999999699</v>
      </c>
      <c r="W874" s="1" t="s">
        <v>137</v>
      </c>
      <c r="Y874" s="20">
        <v>68.73</v>
      </c>
      <c r="Z874" s="1">
        <v>322.45500000000101</v>
      </c>
      <c r="AA874" s="1" t="s">
        <v>137</v>
      </c>
      <c r="AC874" s="20">
        <v>78.73</v>
      </c>
      <c r="AD874" s="1">
        <v>8.8569999999999105</v>
      </c>
      <c r="AE874" s="1" t="s">
        <v>125</v>
      </c>
      <c r="AG874" s="20">
        <v>88.73</v>
      </c>
      <c r="AH874" s="1">
        <v>88.569999999999894</v>
      </c>
      <c r="AI874" s="1" t="s">
        <v>125</v>
      </c>
      <c r="AK874" s="20">
        <v>98.73</v>
      </c>
      <c r="AL874" s="1">
        <v>885.70000000000505</v>
      </c>
      <c r="AM874" s="1" t="s">
        <v>125</v>
      </c>
      <c r="AO874" s="4">
        <v>108.73</v>
      </c>
      <c r="AP874" s="1">
        <v>873127</v>
      </c>
      <c r="AQ874" s="1" t="s">
        <v>125</v>
      </c>
      <c r="AS874" s="4">
        <v>118.73</v>
      </c>
      <c r="AT874" s="1">
        <v>873127000</v>
      </c>
      <c r="AU874" s="1" t="s">
        <v>125</v>
      </c>
      <c r="AW874" s="4">
        <v>128.72999999999999</v>
      </c>
      <c r="AX874" s="1">
        <v>873127000000</v>
      </c>
      <c r="AY874" s="1" t="s">
        <v>125</v>
      </c>
      <c r="BA874" s="4">
        <v>138.72999999999999</v>
      </c>
      <c r="BB874" s="1">
        <v>873127000000000</v>
      </c>
      <c r="BC874" s="1" t="s">
        <v>125</v>
      </c>
      <c r="BE874" s="4">
        <v>148.72999999999999</v>
      </c>
      <c r="BF874" s="1">
        <v>8.73127E+17</v>
      </c>
      <c r="BG874" s="1" t="s">
        <v>125</v>
      </c>
    </row>
    <row r="875" spans="1:59" x14ac:dyDescent="0.55000000000000004">
      <c r="A875" s="20">
        <v>8.74</v>
      </c>
      <c r="B875" s="1">
        <v>874</v>
      </c>
      <c r="C875" s="1" t="s">
        <v>131</v>
      </c>
      <c r="E875" s="4">
        <v>18.739999999999998</v>
      </c>
      <c r="F875" s="21">
        <v>52.565999999999498</v>
      </c>
      <c r="G875" s="1" t="s">
        <v>129</v>
      </c>
      <c r="I875" s="20">
        <v>28.74</v>
      </c>
      <c r="J875" s="1">
        <v>52.565999999999498</v>
      </c>
      <c r="K875" s="1" t="s">
        <v>134</v>
      </c>
      <c r="M875" s="20">
        <v>38.74</v>
      </c>
      <c r="N875" s="1">
        <v>21.101999999999901</v>
      </c>
      <c r="O875" s="1" t="s">
        <v>135</v>
      </c>
      <c r="Q875" s="20">
        <v>48.74</v>
      </c>
      <c r="R875" s="1">
        <v>6.2439999999999998</v>
      </c>
      <c r="S875" s="1" t="s">
        <v>137</v>
      </c>
      <c r="U875" s="20">
        <v>58.74</v>
      </c>
      <c r="V875" s="1">
        <v>27.101999999999698</v>
      </c>
      <c r="W875" s="1" t="s">
        <v>137</v>
      </c>
      <c r="Y875" s="20">
        <v>68.739999999999995</v>
      </c>
      <c r="Z875" s="1">
        <v>322.79000000000099</v>
      </c>
      <c r="AA875" s="1" t="s">
        <v>137</v>
      </c>
      <c r="AC875" s="20">
        <v>78.739999999999995</v>
      </c>
      <c r="AD875" s="1">
        <v>8.8659999999999108</v>
      </c>
      <c r="AE875" s="1" t="s">
        <v>125</v>
      </c>
      <c r="AG875" s="20">
        <v>88.74</v>
      </c>
      <c r="AH875" s="1">
        <v>88.659999999999897</v>
      </c>
      <c r="AI875" s="1" t="s">
        <v>125</v>
      </c>
      <c r="AK875" s="20">
        <v>98.74</v>
      </c>
      <c r="AL875" s="1">
        <v>886.60000000000502</v>
      </c>
      <c r="AM875" s="1" t="s">
        <v>125</v>
      </c>
      <c r="AO875" s="4">
        <v>108.74</v>
      </c>
      <c r="AP875" s="1">
        <v>874126</v>
      </c>
      <c r="AQ875" s="1" t="s">
        <v>125</v>
      </c>
      <c r="AS875" s="4">
        <v>118.74</v>
      </c>
      <c r="AT875" s="1">
        <v>874126000</v>
      </c>
      <c r="AU875" s="1" t="s">
        <v>125</v>
      </c>
      <c r="AW875" s="4">
        <v>128.74</v>
      </c>
      <c r="AX875" s="1">
        <v>874126000000</v>
      </c>
      <c r="AY875" s="1" t="s">
        <v>125</v>
      </c>
      <c r="BA875" s="4">
        <v>138.74</v>
      </c>
      <c r="BB875" s="1">
        <v>874126000000000</v>
      </c>
      <c r="BC875" s="1" t="s">
        <v>125</v>
      </c>
      <c r="BE875" s="4">
        <v>148.74</v>
      </c>
      <c r="BF875" s="1">
        <v>8.74126E+17</v>
      </c>
      <c r="BG875" s="1" t="s">
        <v>125</v>
      </c>
    </row>
    <row r="876" spans="1:59" x14ac:dyDescent="0.55000000000000004">
      <c r="A876" s="20">
        <v>8.75</v>
      </c>
      <c r="B876" s="1">
        <v>875</v>
      </c>
      <c r="C876" s="1" t="s">
        <v>131</v>
      </c>
      <c r="E876" s="4">
        <v>18.75</v>
      </c>
      <c r="F876" s="21">
        <v>52.624999999999503</v>
      </c>
      <c r="G876" s="1" t="s">
        <v>129</v>
      </c>
      <c r="I876" s="20">
        <v>28.75</v>
      </c>
      <c r="J876" s="1">
        <v>52.624999999999503</v>
      </c>
      <c r="K876" s="1" t="s">
        <v>134</v>
      </c>
      <c r="M876" s="20">
        <v>38.75</v>
      </c>
      <c r="N876" s="1">
        <v>21.124999999999901</v>
      </c>
      <c r="O876" s="1" t="s">
        <v>135</v>
      </c>
      <c r="Q876" s="20">
        <v>48.75</v>
      </c>
      <c r="R876" s="1">
        <v>6.2500000000000098</v>
      </c>
      <c r="S876" s="1" t="s">
        <v>137</v>
      </c>
      <c r="U876" s="20">
        <v>58.75</v>
      </c>
      <c r="V876" s="1">
        <v>27.124999999999702</v>
      </c>
      <c r="W876" s="1" t="s">
        <v>137</v>
      </c>
      <c r="Y876" s="20">
        <v>68.75</v>
      </c>
      <c r="Z876" s="1">
        <v>323.12500000000102</v>
      </c>
      <c r="AA876" s="1" t="s">
        <v>137</v>
      </c>
      <c r="AC876" s="20">
        <v>78.75</v>
      </c>
      <c r="AD876" s="1">
        <v>8.8749999999999094</v>
      </c>
      <c r="AE876" s="1" t="s">
        <v>125</v>
      </c>
      <c r="AG876" s="20">
        <v>88.75</v>
      </c>
      <c r="AH876" s="1">
        <v>88.749999999999901</v>
      </c>
      <c r="AI876" s="1" t="s">
        <v>125</v>
      </c>
      <c r="AK876" s="20">
        <v>98.75</v>
      </c>
      <c r="AL876" s="1">
        <v>887.500000000005</v>
      </c>
      <c r="AM876" s="1" t="s">
        <v>125</v>
      </c>
      <c r="AO876" s="4">
        <v>108.75</v>
      </c>
      <c r="AP876" s="1">
        <v>875125</v>
      </c>
      <c r="AQ876" s="1" t="s">
        <v>125</v>
      </c>
      <c r="AS876" s="4">
        <v>118.75</v>
      </c>
      <c r="AT876" s="1">
        <v>875125000</v>
      </c>
      <c r="AU876" s="1" t="s">
        <v>125</v>
      </c>
      <c r="AW876" s="4">
        <v>128.75</v>
      </c>
      <c r="AX876" s="1">
        <v>875125000000</v>
      </c>
      <c r="AY876" s="1" t="s">
        <v>125</v>
      </c>
      <c r="BA876" s="4">
        <v>138.75</v>
      </c>
      <c r="BB876" s="1">
        <v>875125000000000</v>
      </c>
      <c r="BC876" s="1" t="s">
        <v>125</v>
      </c>
      <c r="BE876" s="4">
        <v>148.75</v>
      </c>
      <c r="BF876" s="1">
        <v>8.75125E+17</v>
      </c>
      <c r="BG876" s="1" t="s">
        <v>125</v>
      </c>
    </row>
    <row r="877" spans="1:59" x14ac:dyDescent="0.55000000000000004">
      <c r="A877" s="20">
        <v>8.76</v>
      </c>
      <c r="B877" s="1">
        <v>876</v>
      </c>
      <c r="C877" s="1" t="s">
        <v>131</v>
      </c>
      <c r="E877" s="4">
        <v>18.760000000000002</v>
      </c>
      <c r="F877" s="21">
        <v>52.6839999999995</v>
      </c>
      <c r="G877" s="1" t="s">
        <v>129</v>
      </c>
      <c r="I877" s="20">
        <v>28.76</v>
      </c>
      <c r="J877" s="1">
        <v>52.6839999999995</v>
      </c>
      <c r="K877" s="1" t="s">
        <v>134</v>
      </c>
      <c r="M877" s="20">
        <v>38.76</v>
      </c>
      <c r="N877" s="1">
        <v>21.1479999999999</v>
      </c>
      <c r="O877" s="1" t="s">
        <v>135</v>
      </c>
      <c r="Q877" s="20">
        <v>48.76</v>
      </c>
      <c r="R877" s="1">
        <v>6.2560000000000002</v>
      </c>
      <c r="S877" s="1" t="s">
        <v>137</v>
      </c>
      <c r="U877" s="20">
        <v>58.76</v>
      </c>
      <c r="V877" s="1">
        <v>27.147999999999701</v>
      </c>
      <c r="W877" s="1" t="s">
        <v>137</v>
      </c>
      <c r="Y877" s="20">
        <v>68.760000000000005</v>
      </c>
      <c r="Z877" s="1">
        <v>323.460000000001</v>
      </c>
      <c r="AA877" s="1" t="s">
        <v>137</v>
      </c>
      <c r="AC877" s="20">
        <v>78.760000000000005</v>
      </c>
      <c r="AD877" s="1">
        <v>8.8839999999999097</v>
      </c>
      <c r="AE877" s="1" t="s">
        <v>125</v>
      </c>
      <c r="AG877" s="20">
        <v>88.76</v>
      </c>
      <c r="AH877" s="1">
        <v>88.839999999999904</v>
      </c>
      <c r="AI877" s="1" t="s">
        <v>125</v>
      </c>
      <c r="AK877" s="20">
        <v>98.76</v>
      </c>
      <c r="AL877" s="1">
        <v>888.40000000000498</v>
      </c>
      <c r="AM877" s="1" t="s">
        <v>125</v>
      </c>
      <c r="AO877" s="4">
        <v>108.76</v>
      </c>
      <c r="AP877" s="1">
        <v>876124</v>
      </c>
      <c r="AQ877" s="1" t="s">
        <v>125</v>
      </c>
      <c r="AS877" s="4">
        <v>118.76</v>
      </c>
      <c r="AT877" s="1">
        <v>876124000</v>
      </c>
      <c r="AU877" s="1" t="s">
        <v>125</v>
      </c>
      <c r="AW877" s="4">
        <v>128.76</v>
      </c>
      <c r="AX877" s="1">
        <v>876124000000</v>
      </c>
      <c r="AY877" s="1" t="s">
        <v>125</v>
      </c>
      <c r="BA877" s="4">
        <v>138.76</v>
      </c>
      <c r="BB877" s="1">
        <v>876124000000000</v>
      </c>
      <c r="BC877" s="1" t="s">
        <v>125</v>
      </c>
      <c r="BE877" s="4">
        <v>148.76</v>
      </c>
      <c r="BF877" s="1">
        <v>8.76124E+17</v>
      </c>
      <c r="BG877" s="1" t="s">
        <v>125</v>
      </c>
    </row>
    <row r="878" spans="1:59" x14ac:dyDescent="0.55000000000000004">
      <c r="A878" s="20">
        <v>8.77</v>
      </c>
      <c r="B878" s="1">
        <v>877</v>
      </c>
      <c r="C878" s="1" t="s">
        <v>131</v>
      </c>
      <c r="E878" s="4">
        <v>18.77</v>
      </c>
      <c r="F878" s="21">
        <v>52.742999999999498</v>
      </c>
      <c r="G878" s="1" t="s">
        <v>129</v>
      </c>
      <c r="I878" s="20">
        <v>28.77</v>
      </c>
      <c r="J878" s="1">
        <v>52.742999999999498</v>
      </c>
      <c r="K878" s="1" t="s">
        <v>134</v>
      </c>
      <c r="M878" s="20">
        <v>38.770000000000003</v>
      </c>
      <c r="N878" s="1">
        <v>21.1709999999999</v>
      </c>
      <c r="O878" s="1" t="s">
        <v>135</v>
      </c>
      <c r="Q878" s="20">
        <v>48.77</v>
      </c>
      <c r="R878" s="1">
        <v>6.2619999999999996</v>
      </c>
      <c r="S878" s="1" t="s">
        <v>137</v>
      </c>
      <c r="U878" s="20">
        <v>58.77</v>
      </c>
      <c r="V878" s="1">
        <v>27.170999999999701</v>
      </c>
      <c r="W878" s="1" t="s">
        <v>137</v>
      </c>
      <c r="Y878" s="20">
        <v>68.77</v>
      </c>
      <c r="Z878" s="1">
        <v>323.79500000000098</v>
      </c>
      <c r="AA878" s="1" t="s">
        <v>137</v>
      </c>
      <c r="AC878" s="20">
        <v>78.77</v>
      </c>
      <c r="AD878" s="1">
        <v>8.8929999999999101</v>
      </c>
      <c r="AE878" s="1" t="s">
        <v>125</v>
      </c>
      <c r="AG878" s="20">
        <v>88.77</v>
      </c>
      <c r="AH878" s="1">
        <v>88.929999999999893</v>
      </c>
      <c r="AI878" s="1" t="s">
        <v>125</v>
      </c>
      <c r="AK878" s="20">
        <v>98.77</v>
      </c>
      <c r="AL878" s="1">
        <v>889.30000000000496</v>
      </c>
      <c r="AM878" s="1" t="s">
        <v>125</v>
      </c>
      <c r="AO878" s="4">
        <v>108.77</v>
      </c>
      <c r="AP878" s="1">
        <v>877123</v>
      </c>
      <c r="AQ878" s="1" t="s">
        <v>125</v>
      </c>
      <c r="AS878" s="4">
        <v>118.77</v>
      </c>
      <c r="AT878" s="1">
        <v>877123000</v>
      </c>
      <c r="AU878" s="1" t="s">
        <v>125</v>
      </c>
      <c r="AW878" s="4">
        <v>128.77000000000001</v>
      </c>
      <c r="AX878" s="1">
        <v>877123000000</v>
      </c>
      <c r="AY878" s="1" t="s">
        <v>125</v>
      </c>
      <c r="BA878" s="4">
        <v>138.77000000000001</v>
      </c>
      <c r="BB878" s="1">
        <v>877123000000000</v>
      </c>
      <c r="BC878" s="1" t="s">
        <v>125</v>
      </c>
      <c r="BE878" s="4">
        <v>148.77000000000001</v>
      </c>
      <c r="BF878" s="1">
        <v>8.77123E+17</v>
      </c>
      <c r="BG878" s="1" t="s">
        <v>125</v>
      </c>
    </row>
    <row r="879" spans="1:59" x14ac:dyDescent="0.55000000000000004">
      <c r="A879" s="20">
        <v>8.7799999999999994</v>
      </c>
      <c r="B879" s="1">
        <v>878</v>
      </c>
      <c r="C879" s="1" t="s">
        <v>131</v>
      </c>
      <c r="E879" s="4">
        <v>18.78</v>
      </c>
      <c r="F879" s="21">
        <v>52.801999999999502</v>
      </c>
      <c r="G879" s="1" t="s">
        <v>129</v>
      </c>
      <c r="I879" s="20">
        <v>28.78</v>
      </c>
      <c r="J879" s="1">
        <v>52.801999999999502</v>
      </c>
      <c r="K879" s="1" t="s">
        <v>134</v>
      </c>
      <c r="M879" s="20">
        <v>38.78</v>
      </c>
      <c r="N879" s="1">
        <v>21.1939999999999</v>
      </c>
      <c r="O879" s="1" t="s">
        <v>135</v>
      </c>
      <c r="Q879" s="20">
        <v>48.78</v>
      </c>
      <c r="R879" s="1">
        <v>6.2679999999999998</v>
      </c>
      <c r="S879" s="1" t="s">
        <v>137</v>
      </c>
      <c r="U879" s="20">
        <v>58.78</v>
      </c>
      <c r="V879" s="1">
        <v>27.193999999999701</v>
      </c>
      <c r="W879" s="1" t="s">
        <v>137</v>
      </c>
      <c r="Y879" s="20">
        <v>68.78</v>
      </c>
      <c r="Z879" s="1">
        <v>324.13000000000102</v>
      </c>
      <c r="AA879" s="1" t="s">
        <v>137</v>
      </c>
      <c r="AC879" s="20">
        <v>78.78</v>
      </c>
      <c r="AD879" s="1">
        <v>8.9019999999999104</v>
      </c>
      <c r="AE879" s="1" t="s">
        <v>125</v>
      </c>
      <c r="AG879" s="20">
        <v>88.78</v>
      </c>
      <c r="AH879" s="1">
        <v>89.019999999999897</v>
      </c>
      <c r="AI879" s="1" t="s">
        <v>125</v>
      </c>
      <c r="AK879" s="20">
        <v>98.78</v>
      </c>
      <c r="AL879" s="1">
        <v>890.20000000000505</v>
      </c>
      <c r="AM879" s="1" t="s">
        <v>125</v>
      </c>
      <c r="AO879" s="4">
        <v>108.78</v>
      </c>
      <c r="AP879" s="1">
        <v>878122</v>
      </c>
      <c r="AQ879" s="1" t="s">
        <v>125</v>
      </c>
      <c r="AS879" s="4">
        <v>118.78</v>
      </c>
      <c r="AT879" s="1">
        <v>878122000</v>
      </c>
      <c r="AU879" s="1" t="s">
        <v>125</v>
      </c>
      <c r="AW879" s="4">
        <v>128.78</v>
      </c>
      <c r="AX879" s="1">
        <v>878122000000</v>
      </c>
      <c r="AY879" s="1" t="s">
        <v>125</v>
      </c>
      <c r="BA879" s="4">
        <v>138.78</v>
      </c>
      <c r="BB879" s="1">
        <v>878122000000000</v>
      </c>
      <c r="BC879" s="1" t="s">
        <v>125</v>
      </c>
      <c r="BE879" s="4">
        <v>148.78</v>
      </c>
      <c r="BF879" s="1">
        <v>8.78122E+17</v>
      </c>
      <c r="BG879" s="1" t="s">
        <v>125</v>
      </c>
    </row>
    <row r="880" spans="1:59" x14ac:dyDescent="0.55000000000000004">
      <c r="A880" s="20">
        <v>8.7899999999999991</v>
      </c>
      <c r="B880" s="1">
        <v>879</v>
      </c>
      <c r="C880" s="1" t="s">
        <v>131</v>
      </c>
      <c r="E880" s="4">
        <v>18.79</v>
      </c>
      <c r="F880" s="21">
        <v>52.8609999999995</v>
      </c>
      <c r="G880" s="1" t="s">
        <v>129</v>
      </c>
      <c r="I880" s="20">
        <v>28.79</v>
      </c>
      <c r="J880" s="1">
        <v>52.8609999999995</v>
      </c>
      <c r="K880" s="1" t="s">
        <v>134</v>
      </c>
      <c r="M880" s="20">
        <v>38.79</v>
      </c>
      <c r="N880" s="1">
        <v>21.216999999999899</v>
      </c>
      <c r="O880" s="1" t="s">
        <v>135</v>
      </c>
      <c r="Q880" s="20">
        <v>48.79</v>
      </c>
      <c r="R880" s="1">
        <v>6.274</v>
      </c>
      <c r="S880" s="1" t="s">
        <v>137</v>
      </c>
      <c r="U880" s="20">
        <v>58.79</v>
      </c>
      <c r="V880" s="1">
        <v>27.2169999999997</v>
      </c>
      <c r="W880" s="1" t="s">
        <v>137</v>
      </c>
      <c r="Y880" s="20">
        <v>68.790000000000006</v>
      </c>
      <c r="Z880" s="1">
        <v>324.465000000001</v>
      </c>
      <c r="AA880" s="1" t="s">
        <v>137</v>
      </c>
      <c r="AC880" s="20">
        <v>78.790000000000006</v>
      </c>
      <c r="AD880" s="1">
        <v>8.9109999999999108</v>
      </c>
      <c r="AE880" s="1" t="s">
        <v>125</v>
      </c>
      <c r="AG880" s="20">
        <v>88.79</v>
      </c>
      <c r="AH880" s="1">
        <v>89.1099999999999</v>
      </c>
      <c r="AI880" s="1" t="s">
        <v>125</v>
      </c>
      <c r="AK880" s="20">
        <v>98.79</v>
      </c>
      <c r="AL880" s="1">
        <v>891.10000000000502</v>
      </c>
      <c r="AM880" s="1" t="s">
        <v>125</v>
      </c>
      <c r="AO880" s="4">
        <v>108.79</v>
      </c>
      <c r="AP880" s="1">
        <v>879121</v>
      </c>
      <c r="AQ880" s="1" t="s">
        <v>125</v>
      </c>
      <c r="AS880" s="4">
        <v>118.79</v>
      </c>
      <c r="AT880" s="1">
        <v>879121000</v>
      </c>
      <c r="AU880" s="1" t="s">
        <v>125</v>
      </c>
      <c r="AW880" s="4">
        <v>128.79</v>
      </c>
      <c r="AX880" s="1">
        <v>879121000000</v>
      </c>
      <c r="AY880" s="1" t="s">
        <v>125</v>
      </c>
      <c r="BA880" s="4">
        <v>138.79</v>
      </c>
      <c r="BB880" s="1">
        <v>879121000000000</v>
      </c>
      <c r="BC880" s="1" t="s">
        <v>125</v>
      </c>
      <c r="BE880" s="4">
        <v>148.79</v>
      </c>
      <c r="BF880" s="1">
        <v>8.79121E+17</v>
      </c>
      <c r="BG880" s="1" t="s">
        <v>125</v>
      </c>
    </row>
    <row r="881" spans="1:59" x14ac:dyDescent="0.55000000000000004">
      <c r="A881" s="20">
        <v>8.8000000000000007</v>
      </c>
      <c r="B881" s="1">
        <v>880</v>
      </c>
      <c r="C881" s="1" t="s">
        <v>131</v>
      </c>
      <c r="E881" s="4">
        <v>18.8</v>
      </c>
      <c r="F881" s="21">
        <v>52.919999999999497</v>
      </c>
      <c r="G881" s="1" t="s">
        <v>129</v>
      </c>
      <c r="I881" s="20">
        <v>28.8</v>
      </c>
      <c r="J881" s="1">
        <v>52.919999999999497</v>
      </c>
      <c r="K881" s="1" t="s">
        <v>134</v>
      </c>
      <c r="M881" s="20">
        <v>38.799999999999997</v>
      </c>
      <c r="N881" s="1">
        <v>21.239999999999899</v>
      </c>
      <c r="O881" s="1" t="s">
        <v>135</v>
      </c>
      <c r="Q881" s="20">
        <v>48.8</v>
      </c>
      <c r="R881" s="1">
        <v>6.28</v>
      </c>
      <c r="S881" s="1" t="s">
        <v>137</v>
      </c>
      <c r="U881" s="20">
        <v>58.8</v>
      </c>
      <c r="V881" s="1">
        <v>27.2399999999997</v>
      </c>
      <c r="W881" s="1" t="s">
        <v>137</v>
      </c>
      <c r="Y881" s="20">
        <v>68.8</v>
      </c>
      <c r="Z881" s="1">
        <v>324.80000000000098</v>
      </c>
      <c r="AA881" s="1" t="s">
        <v>137</v>
      </c>
      <c r="AC881" s="20">
        <v>78.8</v>
      </c>
      <c r="AD881" s="1">
        <v>8.9199999999999093</v>
      </c>
      <c r="AE881" s="1" t="s">
        <v>125</v>
      </c>
      <c r="AG881" s="20">
        <v>88.8</v>
      </c>
      <c r="AH881" s="1">
        <v>89.199999999999903</v>
      </c>
      <c r="AI881" s="1" t="s">
        <v>125</v>
      </c>
      <c r="AK881" s="20">
        <v>98.8</v>
      </c>
      <c r="AL881" s="1">
        <v>892.000000000005</v>
      </c>
      <c r="AM881" s="1" t="s">
        <v>125</v>
      </c>
      <c r="AO881" s="4">
        <v>108.8</v>
      </c>
      <c r="AP881" s="1">
        <v>880120</v>
      </c>
      <c r="AQ881" s="1" t="s">
        <v>125</v>
      </c>
      <c r="AS881" s="4">
        <v>118.8</v>
      </c>
      <c r="AT881" s="1">
        <v>880120000</v>
      </c>
      <c r="AU881" s="1" t="s">
        <v>125</v>
      </c>
      <c r="AW881" s="4">
        <v>128.80000000000001</v>
      </c>
      <c r="AX881" s="1">
        <v>880120000000</v>
      </c>
      <c r="AY881" s="1" t="s">
        <v>125</v>
      </c>
      <c r="BA881" s="4">
        <v>138.80000000000001</v>
      </c>
      <c r="BB881" s="1">
        <v>880120000000000</v>
      </c>
      <c r="BC881" s="1" t="s">
        <v>125</v>
      </c>
      <c r="BE881" s="4">
        <v>148.80000000000001</v>
      </c>
      <c r="BF881" s="1">
        <v>8.8012E+17</v>
      </c>
      <c r="BG881" s="1" t="s">
        <v>125</v>
      </c>
    </row>
    <row r="882" spans="1:59" x14ac:dyDescent="0.55000000000000004">
      <c r="A882" s="20">
        <v>8.81</v>
      </c>
      <c r="B882" s="1">
        <v>881</v>
      </c>
      <c r="C882" s="1" t="s">
        <v>131</v>
      </c>
      <c r="E882" s="4">
        <v>18.809999999999999</v>
      </c>
      <c r="F882" s="21">
        <v>52.978999999999502</v>
      </c>
      <c r="G882" s="1" t="s">
        <v>129</v>
      </c>
      <c r="I882" s="20">
        <v>28.81</v>
      </c>
      <c r="J882" s="1">
        <v>52.978999999999502</v>
      </c>
      <c r="K882" s="1" t="s">
        <v>134</v>
      </c>
      <c r="M882" s="20">
        <v>38.81</v>
      </c>
      <c r="N882" s="1">
        <v>21.262999999999899</v>
      </c>
      <c r="O882" s="1" t="s">
        <v>135</v>
      </c>
      <c r="Q882" s="20">
        <v>48.81</v>
      </c>
      <c r="R882" s="1">
        <v>6.2859999999999996</v>
      </c>
      <c r="S882" s="1" t="s">
        <v>137</v>
      </c>
      <c r="U882" s="20">
        <v>58.81</v>
      </c>
      <c r="V882" s="1">
        <v>27.2629999999997</v>
      </c>
      <c r="W882" s="1" t="s">
        <v>137</v>
      </c>
      <c r="Y882" s="20">
        <v>68.81</v>
      </c>
      <c r="Z882" s="1">
        <v>325.13500000000101</v>
      </c>
      <c r="AA882" s="1" t="s">
        <v>137</v>
      </c>
      <c r="AC882" s="20">
        <v>78.81</v>
      </c>
      <c r="AD882" s="1">
        <v>8.9289999999999097</v>
      </c>
      <c r="AE882" s="1" t="s">
        <v>125</v>
      </c>
      <c r="AG882" s="20">
        <v>88.81</v>
      </c>
      <c r="AH882" s="1">
        <v>89.289999999999907</v>
      </c>
      <c r="AI882" s="1" t="s">
        <v>125</v>
      </c>
      <c r="AK882" s="20">
        <v>98.81</v>
      </c>
      <c r="AL882" s="1">
        <v>892.90000000000498</v>
      </c>
      <c r="AM882" s="1" t="s">
        <v>125</v>
      </c>
      <c r="AO882" s="4">
        <v>108.81</v>
      </c>
      <c r="AP882" s="1">
        <v>881119</v>
      </c>
      <c r="AQ882" s="1" t="s">
        <v>125</v>
      </c>
      <c r="AS882" s="4">
        <v>118.81</v>
      </c>
      <c r="AT882" s="1">
        <v>881119000</v>
      </c>
      <c r="AU882" s="1" t="s">
        <v>125</v>
      </c>
      <c r="AW882" s="4">
        <v>128.81</v>
      </c>
      <c r="AX882" s="1">
        <v>881119000000</v>
      </c>
      <c r="AY882" s="1" t="s">
        <v>125</v>
      </c>
      <c r="BA882" s="4">
        <v>138.81</v>
      </c>
      <c r="BB882" s="1">
        <v>881119000000000</v>
      </c>
      <c r="BC882" s="1" t="s">
        <v>125</v>
      </c>
      <c r="BE882" s="4">
        <v>148.81</v>
      </c>
      <c r="BF882" s="1">
        <v>8.81119E+17</v>
      </c>
      <c r="BG882" s="1" t="s">
        <v>125</v>
      </c>
    </row>
    <row r="883" spans="1:59" x14ac:dyDescent="0.55000000000000004">
      <c r="A883" s="20">
        <v>8.82</v>
      </c>
      <c r="B883" s="1">
        <v>882</v>
      </c>
      <c r="C883" s="1" t="s">
        <v>131</v>
      </c>
      <c r="E883" s="4">
        <v>18.82</v>
      </c>
      <c r="F883" s="21">
        <v>53.037999999999499</v>
      </c>
      <c r="G883" s="1" t="s">
        <v>129</v>
      </c>
      <c r="I883" s="20">
        <v>28.82</v>
      </c>
      <c r="J883" s="1">
        <v>53.037999999999499</v>
      </c>
      <c r="K883" s="1" t="s">
        <v>134</v>
      </c>
      <c r="M883" s="20">
        <v>38.82</v>
      </c>
      <c r="N883" s="1">
        <v>21.285999999999898</v>
      </c>
      <c r="O883" s="1" t="s">
        <v>135</v>
      </c>
      <c r="Q883" s="20">
        <v>48.82</v>
      </c>
      <c r="R883" s="1">
        <v>6.2919999999999998</v>
      </c>
      <c r="S883" s="1" t="s">
        <v>137</v>
      </c>
      <c r="U883" s="20">
        <v>58.82</v>
      </c>
      <c r="V883" s="1">
        <v>27.285999999999699</v>
      </c>
      <c r="W883" s="1" t="s">
        <v>137</v>
      </c>
      <c r="Y883" s="20">
        <v>68.819999999999993</v>
      </c>
      <c r="Z883" s="1">
        <v>325.47000000000099</v>
      </c>
      <c r="AA883" s="1" t="s">
        <v>137</v>
      </c>
      <c r="AC883" s="20">
        <v>78.819999999999993</v>
      </c>
      <c r="AD883" s="1">
        <v>8.93799999999991</v>
      </c>
      <c r="AE883" s="1" t="s">
        <v>125</v>
      </c>
      <c r="AG883" s="20">
        <v>88.82</v>
      </c>
      <c r="AH883" s="1">
        <v>89.379999999999896</v>
      </c>
      <c r="AI883" s="1" t="s">
        <v>125</v>
      </c>
      <c r="AK883" s="20">
        <v>98.82</v>
      </c>
      <c r="AL883" s="1">
        <v>893.80000000000496</v>
      </c>
      <c r="AM883" s="1" t="s">
        <v>125</v>
      </c>
      <c r="AO883" s="4">
        <v>108.82</v>
      </c>
      <c r="AP883" s="1">
        <v>882118</v>
      </c>
      <c r="AQ883" s="1" t="s">
        <v>125</v>
      </c>
      <c r="AS883" s="4">
        <v>118.82</v>
      </c>
      <c r="AT883" s="1">
        <v>882118000</v>
      </c>
      <c r="AU883" s="1" t="s">
        <v>125</v>
      </c>
      <c r="AW883" s="4">
        <v>128.82</v>
      </c>
      <c r="AX883" s="1">
        <v>882118000000</v>
      </c>
      <c r="AY883" s="1" t="s">
        <v>125</v>
      </c>
      <c r="BA883" s="4">
        <v>138.82</v>
      </c>
      <c r="BB883" s="1">
        <v>882118000000000</v>
      </c>
      <c r="BC883" s="1" t="s">
        <v>125</v>
      </c>
      <c r="BE883" s="4">
        <v>148.82</v>
      </c>
      <c r="BF883" s="1">
        <v>8.82118E+17</v>
      </c>
      <c r="BG883" s="1" t="s">
        <v>125</v>
      </c>
    </row>
    <row r="884" spans="1:59" x14ac:dyDescent="0.55000000000000004">
      <c r="A884" s="20">
        <v>8.83</v>
      </c>
      <c r="B884" s="1">
        <v>883</v>
      </c>
      <c r="C884" s="1" t="s">
        <v>131</v>
      </c>
      <c r="E884" s="4">
        <v>18.829999999999998</v>
      </c>
      <c r="F884" s="21">
        <v>53.096999999999497</v>
      </c>
      <c r="G884" s="1" t="s">
        <v>129</v>
      </c>
      <c r="I884" s="20">
        <v>28.83</v>
      </c>
      <c r="J884" s="1">
        <v>53.096999999999497</v>
      </c>
      <c r="K884" s="1" t="s">
        <v>134</v>
      </c>
      <c r="M884" s="20">
        <v>38.83</v>
      </c>
      <c r="N884" s="1">
        <v>21.308999999999902</v>
      </c>
      <c r="O884" s="1" t="s">
        <v>135</v>
      </c>
      <c r="Q884" s="20">
        <v>48.83</v>
      </c>
      <c r="R884" s="1">
        <v>6.2980000000000098</v>
      </c>
      <c r="S884" s="1" t="s">
        <v>137</v>
      </c>
      <c r="U884" s="20">
        <v>58.83</v>
      </c>
      <c r="V884" s="1">
        <v>27.308999999999699</v>
      </c>
      <c r="W884" s="1" t="s">
        <v>137</v>
      </c>
      <c r="Y884" s="20">
        <v>68.83</v>
      </c>
      <c r="Z884" s="1">
        <v>325.80500000000097</v>
      </c>
      <c r="AA884" s="1" t="s">
        <v>137</v>
      </c>
      <c r="AC884" s="20">
        <v>78.83</v>
      </c>
      <c r="AD884" s="1">
        <v>8.9469999999999104</v>
      </c>
      <c r="AE884" s="1" t="s">
        <v>125</v>
      </c>
      <c r="AG884" s="20">
        <v>88.83</v>
      </c>
      <c r="AH884" s="1">
        <v>89.469999999999899</v>
      </c>
      <c r="AI884" s="1" t="s">
        <v>125</v>
      </c>
      <c r="AK884" s="20">
        <v>98.83</v>
      </c>
      <c r="AL884" s="1">
        <v>894.70000000000505</v>
      </c>
      <c r="AM884" s="1" t="s">
        <v>125</v>
      </c>
      <c r="AO884" s="4">
        <v>108.83</v>
      </c>
      <c r="AP884" s="1">
        <v>883117</v>
      </c>
      <c r="AQ884" s="1" t="s">
        <v>125</v>
      </c>
      <c r="AS884" s="4">
        <v>118.83</v>
      </c>
      <c r="AT884" s="1">
        <v>883117000</v>
      </c>
      <c r="AU884" s="1" t="s">
        <v>125</v>
      </c>
      <c r="AW884" s="4">
        <v>128.83000000000001</v>
      </c>
      <c r="AX884" s="1">
        <v>883117000000</v>
      </c>
      <c r="AY884" s="1" t="s">
        <v>125</v>
      </c>
      <c r="BA884" s="4">
        <v>138.83000000000001</v>
      </c>
      <c r="BB884" s="1">
        <v>883117000000000</v>
      </c>
      <c r="BC884" s="1" t="s">
        <v>125</v>
      </c>
      <c r="BE884" s="4">
        <v>148.83000000000001</v>
      </c>
      <c r="BF884" s="1">
        <v>8.83117E+17</v>
      </c>
      <c r="BG884" s="1" t="s">
        <v>125</v>
      </c>
    </row>
    <row r="885" spans="1:59" x14ac:dyDescent="0.55000000000000004">
      <c r="A885" s="20">
        <v>8.84</v>
      </c>
      <c r="B885" s="1">
        <v>884</v>
      </c>
      <c r="C885" s="1" t="s">
        <v>131</v>
      </c>
      <c r="E885" s="4">
        <v>18.84</v>
      </c>
      <c r="F885" s="21">
        <v>53.155999999999501</v>
      </c>
      <c r="G885" s="1" t="s">
        <v>129</v>
      </c>
      <c r="I885" s="20">
        <v>28.84</v>
      </c>
      <c r="J885" s="1">
        <v>53.155999999999501</v>
      </c>
      <c r="K885" s="1" t="s">
        <v>134</v>
      </c>
      <c r="M885" s="20">
        <v>38.840000000000003</v>
      </c>
      <c r="N885" s="1">
        <v>21.331999999999901</v>
      </c>
      <c r="O885" s="1" t="s">
        <v>135</v>
      </c>
      <c r="Q885" s="20">
        <v>48.84</v>
      </c>
      <c r="R885" s="1">
        <v>6.3040000000000003</v>
      </c>
      <c r="S885" s="1" t="s">
        <v>137</v>
      </c>
      <c r="U885" s="20">
        <v>58.84</v>
      </c>
      <c r="V885" s="1">
        <v>27.331999999999699</v>
      </c>
      <c r="W885" s="1" t="s">
        <v>137</v>
      </c>
      <c r="Y885" s="20">
        <v>68.84</v>
      </c>
      <c r="Z885" s="1">
        <v>326.14000000000101</v>
      </c>
      <c r="AA885" s="1" t="s">
        <v>137</v>
      </c>
      <c r="AC885" s="20">
        <v>78.84</v>
      </c>
      <c r="AD885" s="1">
        <v>8.9559999999999107</v>
      </c>
      <c r="AE885" s="1" t="s">
        <v>125</v>
      </c>
      <c r="AG885" s="20">
        <v>88.84</v>
      </c>
      <c r="AH885" s="1">
        <v>89.559999999999903</v>
      </c>
      <c r="AI885" s="1" t="s">
        <v>125</v>
      </c>
      <c r="AK885" s="20">
        <v>98.84</v>
      </c>
      <c r="AL885" s="1">
        <v>895.60000000000502</v>
      </c>
      <c r="AM885" s="1" t="s">
        <v>125</v>
      </c>
      <c r="AO885" s="4">
        <v>108.84</v>
      </c>
      <c r="AP885" s="1">
        <v>884116</v>
      </c>
      <c r="AQ885" s="1" t="s">
        <v>125</v>
      </c>
      <c r="AS885" s="4">
        <v>118.84</v>
      </c>
      <c r="AT885" s="1">
        <v>884116000</v>
      </c>
      <c r="AU885" s="1" t="s">
        <v>125</v>
      </c>
      <c r="AW885" s="4">
        <v>128.84</v>
      </c>
      <c r="AX885" s="1">
        <v>884116000000</v>
      </c>
      <c r="AY885" s="1" t="s">
        <v>125</v>
      </c>
      <c r="BA885" s="4">
        <v>138.84</v>
      </c>
      <c r="BB885" s="1">
        <v>884116000000000</v>
      </c>
      <c r="BC885" s="1" t="s">
        <v>125</v>
      </c>
      <c r="BE885" s="4">
        <v>148.84</v>
      </c>
      <c r="BF885" s="1">
        <v>8.84116E+17</v>
      </c>
      <c r="BG885" s="1" t="s">
        <v>125</v>
      </c>
    </row>
    <row r="886" spans="1:59" x14ac:dyDescent="0.55000000000000004">
      <c r="A886" s="20">
        <v>8.85</v>
      </c>
      <c r="B886" s="1">
        <v>885</v>
      </c>
      <c r="C886" s="1" t="s">
        <v>131</v>
      </c>
      <c r="E886" s="4">
        <v>18.850000000000001</v>
      </c>
      <c r="F886" s="21">
        <v>53.214999999999499</v>
      </c>
      <c r="G886" s="1" t="s">
        <v>129</v>
      </c>
      <c r="I886" s="20">
        <v>28.85</v>
      </c>
      <c r="J886" s="1">
        <v>53.214999999999499</v>
      </c>
      <c r="K886" s="1" t="s">
        <v>134</v>
      </c>
      <c r="M886" s="20">
        <v>38.85</v>
      </c>
      <c r="N886" s="1">
        <v>21.354999999999901</v>
      </c>
      <c r="O886" s="1" t="s">
        <v>135</v>
      </c>
      <c r="Q886" s="20">
        <v>48.85</v>
      </c>
      <c r="R886" s="1">
        <v>6.31</v>
      </c>
      <c r="S886" s="1" t="s">
        <v>137</v>
      </c>
      <c r="U886" s="20">
        <v>58.85</v>
      </c>
      <c r="V886" s="1">
        <v>27.354999999999698</v>
      </c>
      <c r="W886" s="1" t="s">
        <v>137</v>
      </c>
      <c r="Y886" s="20">
        <v>68.849999999999994</v>
      </c>
      <c r="Z886" s="1">
        <v>326.47500000000099</v>
      </c>
      <c r="AA886" s="1" t="s">
        <v>137</v>
      </c>
      <c r="AC886" s="20">
        <v>78.849999999999994</v>
      </c>
      <c r="AD886" s="1">
        <v>8.9649999999999093</v>
      </c>
      <c r="AE886" s="1" t="s">
        <v>125</v>
      </c>
      <c r="AG886" s="20">
        <v>88.85</v>
      </c>
      <c r="AH886" s="1">
        <v>89.649999999999906</v>
      </c>
      <c r="AI886" s="1" t="s">
        <v>125</v>
      </c>
      <c r="AK886" s="20">
        <v>98.85</v>
      </c>
      <c r="AL886" s="1">
        <v>896.500000000005</v>
      </c>
      <c r="AM886" s="1" t="s">
        <v>125</v>
      </c>
      <c r="AO886" s="4">
        <v>108.85</v>
      </c>
      <c r="AP886" s="1">
        <v>885115</v>
      </c>
      <c r="AQ886" s="1" t="s">
        <v>125</v>
      </c>
      <c r="AS886" s="4">
        <v>118.85</v>
      </c>
      <c r="AT886" s="1">
        <v>885115000</v>
      </c>
      <c r="AU886" s="1" t="s">
        <v>125</v>
      </c>
      <c r="AW886" s="4">
        <v>128.85</v>
      </c>
      <c r="AX886" s="1">
        <v>885115000000</v>
      </c>
      <c r="AY886" s="1" t="s">
        <v>125</v>
      </c>
      <c r="BA886" s="4">
        <v>138.85</v>
      </c>
      <c r="BB886" s="1">
        <v>885115000000000</v>
      </c>
      <c r="BC886" s="1" t="s">
        <v>125</v>
      </c>
      <c r="BE886" s="4">
        <v>148.85</v>
      </c>
      <c r="BF886" s="1">
        <v>8.85115E+17</v>
      </c>
      <c r="BG886" s="1" t="s">
        <v>125</v>
      </c>
    </row>
    <row r="887" spans="1:59" x14ac:dyDescent="0.55000000000000004">
      <c r="A887" s="20">
        <v>8.86</v>
      </c>
      <c r="B887" s="1">
        <v>886</v>
      </c>
      <c r="C887" s="1" t="s">
        <v>131</v>
      </c>
      <c r="E887" s="4">
        <v>18.86</v>
      </c>
      <c r="F887" s="21">
        <v>53.273999999999504</v>
      </c>
      <c r="G887" s="1" t="s">
        <v>129</v>
      </c>
      <c r="I887" s="20">
        <v>28.86</v>
      </c>
      <c r="J887" s="1">
        <v>53.273999999999504</v>
      </c>
      <c r="K887" s="1" t="s">
        <v>134</v>
      </c>
      <c r="M887" s="20">
        <v>38.86</v>
      </c>
      <c r="N887" s="1">
        <v>21.377999999999901</v>
      </c>
      <c r="O887" s="1" t="s">
        <v>135</v>
      </c>
      <c r="Q887" s="20">
        <v>48.86</v>
      </c>
      <c r="R887" s="1">
        <v>6.3159999999999998</v>
      </c>
      <c r="S887" s="1" t="s">
        <v>137</v>
      </c>
      <c r="U887" s="20">
        <v>58.86</v>
      </c>
      <c r="V887" s="1">
        <v>27.377999999999702</v>
      </c>
      <c r="W887" s="1" t="s">
        <v>137</v>
      </c>
      <c r="Y887" s="20">
        <v>68.86</v>
      </c>
      <c r="Z887" s="1">
        <v>326.81000000000103</v>
      </c>
      <c r="AA887" s="1" t="s">
        <v>137</v>
      </c>
      <c r="AC887" s="20">
        <v>78.86</v>
      </c>
      <c r="AD887" s="1">
        <v>8.9739999999999096</v>
      </c>
      <c r="AE887" s="1" t="s">
        <v>125</v>
      </c>
      <c r="AG887" s="20">
        <v>88.86</v>
      </c>
      <c r="AH887" s="1">
        <v>89.739999999999895</v>
      </c>
      <c r="AI887" s="1" t="s">
        <v>125</v>
      </c>
      <c r="AK887" s="20">
        <v>98.86</v>
      </c>
      <c r="AL887" s="1">
        <v>897.40000000000498</v>
      </c>
      <c r="AM887" s="1" t="s">
        <v>125</v>
      </c>
      <c r="AO887" s="4">
        <v>108.86</v>
      </c>
      <c r="AP887" s="1">
        <v>886114</v>
      </c>
      <c r="AQ887" s="1" t="s">
        <v>125</v>
      </c>
      <c r="AS887" s="4">
        <v>118.86</v>
      </c>
      <c r="AT887" s="1">
        <v>886114000</v>
      </c>
      <c r="AU887" s="1" t="s">
        <v>125</v>
      </c>
      <c r="AW887" s="4">
        <v>128.86000000000001</v>
      </c>
      <c r="AX887" s="1">
        <v>886114000000</v>
      </c>
      <c r="AY887" s="1" t="s">
        <v>125</v>
      </c>
      <c r="BA887" s="4">
        <v>138.86000000000001</v>
      </c>
      <c r="BB887" s="1">
        <v>886114000000000</v>
      </c>
      <c r="BC887" s="1" t="s">
        <v>125</v>
      </c>
      <c r="BE887" s="4">
        <v>148.86000000000001</v>
      </c>
      <c r="BF887" s="1">
        <v>8.86114E+17</v>
      </c>
      <c r="BG887" s="1" t="s">
        <v>125</v>
      </c>
    </row>
    <row r="888" spans="1:59" x14ac:dyDescent="0.55000000000000004">
      <c r="A888" s="20">
        <v>8.8699999999999992</v>
      </c>
      <c r="B888" s="1">
        <v>887</v>
      </c>
      <c r="C888" s="1" t="s">
        <v>131</v>
      </c>
      <c r="E888" s="4">
        <v>18.87</v>
      </c>
      <c r="F888" s="21">
        <v>53.332999999999501</v>
      </c>
      <c r="G888" s="1" t="s">
        <v>129</v>
      </c>
      <c r="I888" s="20">
        <v>28.87</v>
      </c>
      <c r="J888" s="1">
        <v>53.332999999999501</v>
      </c>
      <c r="K888" s="1" t="s">
        <v>134</v>
      </c>
      <c r="M888" s="20">
        <v>38.869999999999997</v>
      </c>
      <c r="N888" s="1">
        <v>21.4009999999999</v>
      </c>
      <c r="O888" s="1" t="s">
        <v>135</v>
      </c>
      <c r="Q888" s="20">
        <v>48.87</v>
      </c>
      <c r="R888" s="1">
        <v>6.3220000000000001</v>
      </c>
      <c r="S888" s="1" t="s">
        <v>137</v>
      </c>
      <c r="U888" s="20">
        <v>58.87</v>
      </c>
      <c r="V888" s="1">
        <v>27.400999999999701</v>
      </c>
      <c r="W888" s="1" t="s">
        <v>137</v>
      </c>
      <c r="Y888" s="20">
        <v>68.87</v>
      </c>
      <c r="Z888" s="1">
        <v>327.145000000001</v>
      </c>
      <c r="AA888" s="1" t="s">
        <v>137</v>
      </c>
      <c r="AC888" s="20">
        <v>78.87</v>
      </c>
      <c r="AD888" s="1">
        <v>8.9829999999999099</v>
      </c>
      <c r="AE888" s="1" t="s">
        <v>125</v>
      </c>
      <c r="AG888" s="20">
        <v>88.87</v>
      </c>
      <c r="AH888" s="1">
        <v>89.829999999999899</v>
      </c>
      <c r="AI888" s="1" t="s">
        <v>125</v>
      </c>
      <c r="AK888" s="20">
        <v>98.87</v>
      </c>
      <c r="AL888" s="1">
        <v>898.30000000000496</v>
      </c>
      <c r="AM888" s="1" t="s">
        <v>125</v>
      </c>
      <c r="AO888" s="4">
        <v>108.87</v>
      </c>
      <c r="AP888" s="1">
        <v>887113</v>
      </c>
      <c r="AQ888" s="1" t="s">
        <v>125</v>
      </c>
      <c r="AS888" s="4">
        <v>118.87</v>
      </c>
      <c r="AT888" s="1">
        <v>887113000</v>
      </c>
      <c r="AU888" s="1" t="s">
        <v>125</v>
      </c>
      <c r="AW888" s="4">
        <v>128.87</v>
      </c>
      <c r="AX888" s="1">
        <v>887113000000</v>
      </c>
      <c r="AY888" s="1" t="s">
        <v>125</v>
      </c>
      <c r="BA888" s="4">
        <v>138.87</v>
      </c>
      <c r="BB888" s="1">
        <v>887113000000000</v>
      </c>
      <c r="BC888" s="1" t="s">
        <v>125</v>
      </c>
      <c r="BE888" s="4">
        <v>148.87</v>
      </c>
      <c r="BF888" s="1">
        <v>8.87113E+17</v>
      </c>
      <c r="BG888" s="1" t="s">
        <v>125</v>
      </c>
    </row>
    <row r="889" spans="1:59" x14ac:dyDescent="0.55000000000000004">
      <c r="A889" s="20">
        <v>8.8800000000000008</v>
      </c>
      <c r="B889" s="1">
        <v>888</v>
      </c>
      <c r="C889" s="1" t="s">
        <v>131</v>
      </c>
      <c r="E889" s="4">
        <v>18.88</v>
      </c>
      <c r="F889" s="21">
        <v>53.391999999999499</v>
      </c>
      <c r="G889" s="1" t="s">
        <v>129</v>
      </c>
      <c r="I889" s="20">
        <v>28.88</v>
      </c>
      <c r="J889" s="1">
        <v>53.391999999999499</v>
      </c>
      <c r="K889" s="1" t="s">
        <v>134</v>
      </c>
      <c r="M889" s="20">
        <v>38.880000000000003</v>
      </c>
      <c r="N889" s="1">
        <v>21.4239999999999</v>
      </c>
      <c r="O889" s="1" t="s">
        <v>135</v>
      </c>
      <c r="Q889" s="20">
        <v>48.88</v>
      </c>
      <c r="R889" s="1">
        <v>6.3280000000000003</v>
      </c>
      <c r="S889" s="1" t="s">
        <v>137</v>
      </c>
      <c r="U889" s="20">
        <v>58.88</v>
      </c>
      <c r="V889" s="1">
        <v>27.423999999999701</v>
      </c>
      <c r="W889" s="1" t="s">
        <v>137</v>
      </c>
      <c r="Y889" s="20">
        <v>68.88</v>
      </c>
      <c r="Z889" s="1">
        <v>327.48000000000098</v>
      </c>
      <c r="AA889" s="1" t="s">
        <v>137</v>
      </c>
      <c r="AC889" s="20">
        <v>78.88</v>
      </c>
      <c r="AD889" s="1">
        <v>8.9919999999999103</v>
      </c>
      <c r="AE889" s="1" t="s">
        <v>125</v>
      </c>
      <c r="AG889" s="20">
        <v>88.88</v>
      </c>
      <c r="AH889" s="1">
        <v>89.919999999999902</v>
      </c>
      <c r="AI889" s="1" t="s">
        <v>125</v>
      </c>
      <c r="AK889" s="20">
        <v>98.88</v>
      </c>
      <c r="AL889" s="1">
        <v>899.20000000000505</v>
      </c>
      <c r="AM889" s="1" t="s">
        <v>125</v>
      </c>
      <c r="AO889" s="4">
        <v>108.88</v>
      </c>
      <c r="AP889" s="1">
        <v>888112</v>
      </c>
      <c r="AQ889" s="1" t="s">
        <v>125</v>
      </c>
      <c r="AS889" s="4">
        <v>118.88</v>
      </c>
      <c r="AT889" s="1">
        <v>888112000</v>
      </c>
      <c r="AU889" s="1" t="s">
        <v>125</v>
      </c>
      <c r="AW889" s="4">
        <v>128.88</v>
      </c>
      <c r="AX889" s="1">
        <v>888112000000</v>
      </c>
      <c r="AY889" s="1" t="s">
        <v>125</v>
      </c>
      <c r="BA889" s="4">
        <v>138.88</v>
      </c>
      <c r="BB889" s="1">
        <v>888112000000000</v>
      </c>
      <c r="BC889" s="1" t="s">
        <v>125</v>
      </c>
      <c r="BE889" s="4">
        <v>148.88</v>
      </c>
      <c r="BF889" s="1">
        <v>8.88112E+17</v>
      </c>
      <c r="BG889" s="1" t="s">
        <v>125</v>
      </c>
    </row>
    <row r="890" spans="1:59" x14ac:dyDescent="0.55000000000000004">
      <c r="A890" s="20">
        <v>8.89</v>
      </c>
      <c r="B890" s="1">
        <v>889</v>
      </c>
      <c r="C890" s="1" t="s">
        <v>131</v>
      </c>
      <c r="E890" s="4">
        <v>18.89</v>
      </c>
      <c r="F890" s="21">
        <v>53.450999999999503</v>
      </c>
      <c r="G890" s="1" t="s">
        <v>129</v>
      </c>
      <c r="I890" s="20">
        <v>28.89</v>
      </c>
      <c r="J890" s="1">
        <v>53.450999999999503</v>
      </c>
      <c r="K890" s="1" t="s">
        <v>134</v>
      </c>
      <c r="M890" s="20">
        <v>38.89</v>
      </c>
      <c r="N890" s="1">
        <v>21.4469999999999</v>
      </c>
      <c r="O890" s="1" t="s">
        <v>135</v>
      </c>
      <c r="Q890" s="20">
        <v>48.89</v>
      </c>
      <c r="R890" s="1">
        <v>6.3339999999999996</v>
      </c>
      <c r="S890" s="1" t="s">
        <v>137</v>
      </c>
      <c r="U890" s="20">
        <v>58.89</v>
      </c>
      <c r="V890" s="1">
        <v>27.446999999999701</v>
      </c>
      <c r="W890" s="1" t="s">
        <v>137</v>
      </c>
      <c r="Y890" s="20">
        <v>68.89</v>
      </c>
      <c r="Z890" s="1">
        <v>327.81500000000102</v>
      </c>
      <c r="AA890" s="1" t="s">
        <v>137</v>
      </c>
      <c r="AC890" s="20">
        <v>78.89</v>
      </c>
      <c r="AD890" s="1">
        <v>9.0009999999999106</v>
      </c>
      <c r="AE890" s="1" t="s">
        <v>125</v>
      </c>
      <c r="AG890" s="20">
        <v>88.89</v>
      </c>
      <c r="AH890" s="1">
        <v>90.009999999999906</v>
      </c>
      <c r="AI890" s="1" t="s">
        <v>125</v>
      </c>
      <c r="AK890" s="20">
        <v>98.89</v>
      </c>
      <c r="AL890" s="1">
        <v>900.10000000000502</v>
      </c>
      <c r="AM890" s="1" t="s">
        <v>125</v>
      </c>
      <c r="AO890" s="4">
        <v>108.89</v>
      </c>
      <c r="AP890" s="1">
        <v>889111</v>
      </c>
      <c r="AQ890" s="1" t="s">
        <v>125</v>
      </c>
      <c r="AS890" s="4">
        <v>118.89</v>
      </c>
      <c r="AT890" s="1">
        <v>889111000</v>
      </c>
      <c r="AU890" s="1" t="s">
        <v>125</v>
      </c>
      <c r="AW890" s="4">
        <v>128.88999999999999</v>
      </c>
      <c r="AX890" s="1">
        <v>889111000000</v>
      </c>
      <c r="AY890" s="1" t="s">
        <v>125</v>
      </c>
      <c r="BA890" s="4">
        <v>138.88999999999999</v>
      </c>
      <c r="BB890" s="1">
        <v>889111000000000</v>
      </c>
      <c r="BC890" s="1" t="s">
        <v>125</v>
      </c>
      <c r="BE890" s="4">
        <v>148.88999999999999</v>
      </c>
      <c r="BF890" s="1">
        <v>8.89111E+17</v>
      </c>
      <c r="BG890" s="1" t="s">
        <v>125</v>
      </c>
    </row>
    <row r="891" spans="1:59" x14ac:dyDescent="0.55000000000000004">
      <c r="A891" s="20">
        <v>8.9</v>
      </c>
      <c r="B891" s="1">
        <v>890</v>
      </c>
      <c r="C891" s="1" t="s">
        <v>131</v>
      </c>
      <c r="E891" s="4">
        <v>18.899999999999999</v>
      </c>
      <c r="F891" s="21">
        <v>53.509999999999501</v>
      </c>
      <c r="G891" s="1" t="s">
        <v>129</v>
      </c>
      <c r="I891" s="20">
        <v>28.9</v>
      </c>
      <c r="J891" s="1">
        <v>53.509999999999501</v>
      </c>
      <c r="K891" s="1" t="s">
        <v>134</v>
      </c>
      <c r="M891" s="20">
        <v>38.9</v>
      </c>
      <c r="N891" s="1">
        <v>21.469999999999899</v>
      </c>
      <c r="O891" s="1" t="s">
        <v>135</v>
      </c>
      <c r="Q891" s="20">
        <v>48.9</v>
      </c>
      <c r="R891" s="1">
        <v>6.34</v>
      </c>
      <c r="S891" s="1" t="s">
        <v>137</v>
      </c>
      <c r="U891" s="20">
        <v>58.9</v>
      </c>
      <c r="V891" s="1">
        <v>27.4699999999997</v>
      </c>
      <c r="W891" s="1" t="s">
        <v>137</v>
      </c>
      <c r="Y891" s="20">
        <v>68.900000000000006</v>
      </c>
      <c r="Z891" s="1">
        <v>328.150000000001</v>
      </c>
      <c r="AA891" s="1" t="s">
        <v>137</v>
      </c>
      <c r="AC891" s="20">
        <v>78.900000000000006</v>
      </c>
      <c r="AD891" s="1">
        <v>9.0099999999999092</v>
      </c>
      <c r="AE891" s="1" t="s">
        <v>125</v>
      </c>
      <c r="AG891" s="20">
        <v>88.9</v>
      </c>
      <c r="AH891" s="1">
        <v>90.099999999999895</v>
      </c>
      <c r="AI891" s="1" t="s">
        <v>125</v>
      </c>
      <c r="AK891" s="20">
        <v>98.9</v>
      </c>
      <c r="AL891" s="1">
        <v>901.000000000005</v>
      </c>
      <c r="AM891" s="1" t="s">
        <v>125</v>
      </c>
      <c r="AO891" s="4">
        <v>108.9</v>
      </c>
      <c r="AP891" s="1">
        <v>890110</v>
      </c>
      <c r="AQ891" s="1" t="s">
        <v>125</v>
      </c>
      <c r="AS891" s="4">
        <v>118.9</v>
      </c>
      <c r="AT891" s="1">
        <v>890110000</v>
      </c>
      <c r="AU891" s="1" t="s">
        <v>125</v>
      </c>
      <c r="AW891" s="4">
        <v>128.9</v>
      </c>
      <c r="AX891" s="1">
        <v>890110000000</v>
      </c>
      <c r="AY891" s="1" t="s">
        <v>125</v>
      </c>
      <c r="BA891" s="4">
        <v>138.9</v>
      </c>
      <c r="BB891" s="1">
        <v>890110000000000</v>
      </c>
      <c r="BC891" s="1" t="s">
        <v>125</v>
      </c>
      <c r="BE891" s="4">
        <v>148.9</v>
      </c>
      <c r="BF891" s="1">
        <v>8.9011E+17</v>
      </c>
      <c r="BG891" s="1" t="s">
        <v>125</v>
      </c>
    </row>
    <row r="892" spans="1:59" x14ac:dyDescent="0.55000000000000004">
      <c r="A892" s="20">
        <v>8.91</v>
      </c>
      <c r="B892" s="1">
        <v>891</v>
      </c>
      <c r="C892" s="1" t="s">
        <v>131</v>
      </c>
      <c r="E892" s="4">
        <v>18.91</v>
      </c>
      <c r="F892" s="21">
        <v>53.568999999999498</v>
      </c>
      <c r="G892" s="1" t="s">
        <v>129</v>
      </c>
      <c r="I892" s="20">
        <v>28.91</v>
      </c>
      <c r="J892" s="1">
        <v>53.568999999999498</v>
      </c>
      <c r="K892" s="1" t="s">
        <v>134</v>
      </c>
      <c r="M892" s="20">
        <v>38.909999999999997</v>
      </c>
      <c r="N892" s="1">
        <v>21.492999999999899</v>
      </c>
      <c r="O892" s="1" t="s">
        <v>135</v>
      </c>
      <c r="Q892" s="20">
        <v>48.91</v>
      </c>
      <c r="R892" s="1">
        <v>6.3460000000000099</v>
      </c>
      <c r="S892" s="1" t="s">
        <v>137</v>
      </c>
      <c r="U892" s="20">
        <v>58.91</v>
      </c>
      <c r="V892" s="1">
        <v>27.4929999999997</v>
      </c>
      <c r="W892" s="1" t="s">
        <v>137</v>
      </c>
      <c r="Y892" s="20">
        <v>68.91</v>
      </c>
      <c r="Z892" s="1">
        <v>328.48500000000098</v>
      </c>
      <c r="AA892" s="1" t="s">
        <v>137</v>
      </c>
      <c r="AC892" s="20">
        <v>78.91</v>
      </c>
      <c r="AD892" s="1">
        <v>9.0189999999999095</v>
      </c>
      <c r="AE892" s="1" t="s">
        <v>125</v>
      </c>
      <c r="AG892" s="20">
        <v>88.91</v>
      </c>
      <c r="AH892" s="1">
        <v>90.189999999999898</v>
      </c>
      <c r="AI892" s="1" t="s">
        <v>125</v>
      </c>
      <c r="AK892" s="20">
        <v>98.91</v>
      </c>
      <c r="AL892" s="1">
        <v>901.90000000000498</v>
      </c>
      <c r="AM892" s="1" t="s">
        <v>125</v>
      </c>
      <c r="AO892" s="4">
        <v>108.91</v>
      </c>
      <c r="AP892" s="1">
        <v>891109</v>
      </c>
      <c r="AQ892" s="1" t="s">
        <v>125</v>
      </c>
      <c r="AS892" s="4">
        <v>118.91</v>
      </c>
      <c r="AT892" s="1">
        <v>891109000</v>
      </c>
      <c r="AU892" s="1" t="s">
        <v>125</v>
      </c>
      <c r="AW892" s="4">
        <v>128.91</v>
      </c>
      <c r="AX892" s="1">
        <v>891109000000</v>
      </c>
      <c r="AY892" s="1" t="s">
        <v>125</v>
      </c>
      <c r="BA892" s="4">
        <v>138.91</v>
      </c>
      <c r="BB892" s="1">
        <v>891109000000000</v>
      </c>
      <c r="BC892" s="1" t="s">
        <v>125</v>
      </c>
      <c r="BE892" s="4">
        <v>148.91</v>
      </c>
      <c r="BF892" s="1">
        <v>8.91109E+17</v>
      </c>
      <c r="BG892" s="1" t="s">
        <v>125</v>
      </c>
    </row>
    <row r="893" spans="1:59" x14ac:dyDescent="0.55000000000000004">
      <c r="A893" s="20">
        <v>8.92</v>
      </c>
      <c r="B893" s="1">
        <v>892</v>
      </c>
      <c r="C893" s="1" t="s">
        <v>131</v>
      </c>
      <c r="E893" s="4">
        <v>18.920000000000002</v>
      </c>
      <c r="F893" s="21">
        <v>53.627999999999503</v>
      </c>
      <c r="G893" s="1" t="s">
        <v>129</v>
      </c>
      <c r="I893" s="20">
        <v>28.92</v>
      </c>
      <c r="J893" s="1">
        <v>53.627999999999503</v>
      </c>
      <c r="K893" s="1" t="s">
        <v>134</v>
      </c>
      <c r="M893" s="20">
        <v>38.92</v>
      </c>
      <c r="N893" s="1">
        <v>21.515999999999899</v>
      </c>
      <c r="O893" s="1" t="s">
        <v>135</v>
      </c>
      <c r="Q893" s="20">
        <v>48.92</v>
      </c>
      <c r="R893" s="1">
        <v>6.3520000000000003</v>
      </c>
      <c r="S893" s="1" t="s">
        <v>137</v>
      </c>
      <c r="U893" s="20">
        <v>58.92</v>
      </c>
      <c r="V893" s="1">
        <v>27.5159999999997</v>
      </c>
      <c r="W893" s="1" t="s">
        <v>137</v>
      </c>
      <c r="Y893" s="20">
        <v>68.92</v>
      </c>
      <c r="Z893" s="1">
        <v>328.82000000000102</v>
      </c>
      <c r="AA893" s="1" t="s">
        <v>137</v>
      </c>
      <c r="AC893" s="20">
        <v>78.92</v>
      </c>
      <c r="AD893" s="1">
        <v>9.0279999999999099</v>
      </c>
      <c r="AE893" s="1" t="s">
        <v>125</v>
      </c>
      <c r="AG893" s="20">
        <v>88.92</v>
      </c>
      <c r="AH893" s="1">
        <v>90.279999999999902</v>
      </c>
      <c r="AI893" s="1" t="s">
        <v>125</v>
      </c>
      <c r="AK893" s="20">
        <v>98.92</v>
      </c>
      <c r="AL893" s="1">
        <v>902.80000000000496</v>
      </c>
      <c r="AM893" s="1" t="s">
        <v>125</v>
      </c>
      <c r="AO893" s="4">
        <v>108.92</v>
      </c>
      <c r="AP893" s="1">
        <v>892108</v>
      </c>
      <c r="AQ893" s="1" t="s">
        <v>125</v>
      </c>
      <c r="AS893" s="4">
        <v>118.92</v>
      </c>
      <c r="AT893" s="1">
        <v>892108000</v>
      </c>
      <c r="AU893" s="1" t="s">
        <v>125</v>
      </c>
      <c r="AW893" s="4">
        <v>128.91999999999999</v>
      </c>
      <c r="AX893" s="1">
        <v>892108000000</v>
      </c>
      <c r="AY893" s="1" t="s">
        <v>125</v>
      </c>
      <c r="BA893" s="4">
        <v>138.91999999999999</v>
      </c>
      <c r="BB893" s="1">
        <v>892108000000000</v>
      </c>
      <c r="BC893" s="1" t="s">
        <v>125</v>
      </c>
      <c r="BE893" s="4">
        <v>148.91999999999999</v>
      </c>
      <c r="BF893" s="1">
        <v>8.92108E+17</v>
      </c>
      <c r="BG893" s="1" t="s">
        <v>125</v>
      </c>
    </row>
    <row r="894" spans="1:59" x14ac:dyDescent="0.55000000000000004">
      <c r="A894" s="20">
        <v>8.93</v>
      </c>
      <c r="B894" s="1">
        <v>893</v>
      </c>
      <c r="C894" s="1" t="s">
        <v>131</v>
      </c>
      <c r="E894" s="4">
        <v>18.93</v>
      </c>
      <c r="F894" s="21">
        <v>53.6869999999995</v>
      </c>
      <c r="G894" s="1" t="s">
        <v>129</v>
      </c>
      <c r="I894" s="20">
        <v>28.93</v>
      </c>
      <c r="J894" s="1">
        <v>53.6869999999995</v>
      </c>
      <c r="K894" s="1" t="s">
        <v>134</v>
      </c>
      <c r="M894" s="20">
        <v>38.93</v>
      </c>
      <c r="N894" s="1">
        <v>21.538999999999898</v>
      </c>
      <c r="O894" s="1" t="s">
        <v>135</v>
      </c>
      <c r="Q894" s="20">
        <v>48.93</v>
      </c>
      <c r="R894" s="1">
        <v>6.3579999999999997</v>
      </c>
      <c r="S894" s="1" t="s">
        <v>137</v>
      </c>
      <c r="U894" s="20">
        <v>58.93</v>
      </c>
      <c r="V894" s="1">
        <v>27.538999999999699</v>
      </c>
      <c r="W894" s="1" t="s">
        <v>137</v>
      </c>
      <c r="Y894" s="20">
        <v>68.930000000000007</v>
      </c>
      <c r="Z894" s="1">
        <v>329.155000000001</v>
      </c>
      <c r="AA894" s="1" t="s">
        <v>137</v>
      </c>
      <c r="AC894" s="20">
        <v>78.930000000000007</v>
      </c>
      <c r="AD894" s="1">
        <v>9.0369999999999102</v>
      </c>
      <c r="AE894" s="1" t="s">
        <v>125</v>
      </c>
      <c r="AG894" s="20">
        <v>88.93</v>
      </c>
      <c r="AH894" s="1">
        <v>90.369999999999905</v>
      </c>
      <c r="AI894" s="1" t="s">
        <v>125</v>
      </c>
      <c r="AK894" s="20">
        <v>98.93</v>
      </c>
      <c r="AL894" s="1">
        <v>903.70000000000505</v>
      </c>
      <c r="AM894" s="1" t="s">
        <v>125</v>
      </c>
      <c r="AO894" s="4">
        <v>108.93</v>
      </c>
      <c r="AP894" s="1">
        <v>893107</v>
      </c>
      <c r="AQ894" s="1" t="s">
        <v>125</v>
      </c>
      <c r="AS894" s="4">
        <v>118.93</v>
      </c>
      <c r="AT894" s="1">
        <v>893107000</v>
      </c>
      <c r="AU894" s="1" t="s">
        <v>125</v>
      </c>
      <c r="AW894" s="4">
        <v>128.93</v>
      </c>
      <c r="AX894" s="1">
        <v>893107000000</v>
      </c>
      <c r="AY894" s="1" t="s">
        <v>125</v>
      </c>
      <c r="BA894" s="4">
        <v>138.93</v>
      </c>
      <c r="BB894" s="1">
        <v>893107000000000</v>
      </c>
      <c r="BC894" s="1" t="s">
        <v>125</v>
      </c>
      <c r="BE894" s="4">
        <v>148.93</v>
      </c>
      <c r="BF894" s="1">
        <v>8.93107E+17</v>
      </c>
      <c r="BG894" s="1" t="s">
        <v>125</v>
      </c>
    </row>
    <row r="895" spans="1:59" x14ac:dyDescent="0.55000000000000004">
      <c r="A895" s="20">
        <v>8.94</v>
      </c>
      <c r="B895" s="1">
        <v>894</v>
      </c>
      <c r="C895" s="1" t="s">
        <v>131</v>
      </c>
      <c r="E895" s="4">
        <v>18.940000000000001</v>
      </c>
      <c r="F895" s="21">
        <v>53.745999999999498</v>
      </c>
      <c r="G895" s="1" t="s">
        <v>129</v>
      </c>
      <c r="I895" s="20">
        <v>28.94</v>
      </c>
      <c r="J895" s="1">
        <v>53.745999999999498</v>
      </c>
      <c r="K895" s="1" t="s">
        <v>134</v>
      </c>
      <c r="M895" s="20">
        <v>38.94</v>
      </c>
      <c r="N895" s="1">
        <v>21.561999999999902</v>
      </c>
      <c r="O895" s="1" t="s">
        <v>135</v>
      </c>
      <c r="Q895" s="20">
        <v>48.94</v>
      </c>
      <c r="R895" s="1">
        <v>6.3639999999999999</v>
      </c>
      <c r="S895" s="1" t="s">
        <v>137</v>
      </c>
      <c r="U895" s="20">
        <v>58.94</v>
      </c>
      <c r="V895" s="1">
        <v>27.561999999999699</v>
      </c>
      <c r="W895" s="1" t="s">
        <v>137</v>
      </c>
      <c r="Y895" s="20">
        <v>68.94</v>
      </c>
      <c r="Z895" s="1">
        <v>329.49000000000098</v>
      </c>
      <c r="AA895" s="1" t="s">
        <v>137</v>
      </c>
      <c r="AC895" s="20">
        <v>78.94</v>
      </c>
      <c r="AD895" s="1">
        <v>9.0459999999999106</v>
      </c>
      <c r="AE895" s="1" t="s">
        <v>125</v>
      </c>
      <c r="AG895" s="20">
        <v>88.94</v>
      </c>
      <c r="AH895" s="1">
        <v>90.459999999999894</v>
      </c>
      <c r="AI895" s="1" t="s">
        <v>125</v>
      </c>
      <c r="AK895" s="20">
        <v>98.94</v>
      </c>
      <c r="AL895" s="1">
        <v>904.60000000000502</v>
      </c>
      <c r="AM895" s="1" t="s">
        <v>125</v>
      </c>
      <c r="AO895" s="4">
        <v>108.94</v>
      </c>
      <c r="AP895" s="1">
        <v>894106</v>
      </c>
      <c r="AQ895" s="1" t="s">
        <v>125</v>
      </c>
      <c r="AS895" s="4">
        <v>118.94</v>
      </c>
      <c r="AT895" s="1">
        <v>894106000</v>
      </c>
      <c r="AU895" s="1" t="s">
        <v>125</v>
      </c>
      <c r="AW895" s="4">
        <v>128.94</v>
      </c>
      <c r="AX895" s="1">
        <v>894106000000</v>
      </c>
      <c r="AY895" s="1" t="s">
        <v>125</v>
      </c>
      <c r="BA895" s="4">
        <v>138.94</v>
      </c>
      <c r="BB895" s="1">
        <v>894106000000000</v>
      </c>
      <c r="BC895" s="1" t="s">
        <v>125</v>
      </c>
      <c r="BE895" s="4">
        <v>148.94</v>
      </c>
      <c r="BF895" s="1">
        <v>8.94106E+17</v>
      </c>
      <c r="BG895" s="1" t="s">
        <v>125</v>
      </c>
    </row>
    <row r="896" spans="1:59" x14ac:dyDescent="0.55000000000000004">
      <c r="A896" s="20">
        <v>8.9499999999999993</v>
      </c>
      <c r="B896" s="1">
        <v>895</v>
      </c>
      <c r="C896" s="1" t="s">
        <v>131</v>
      </c>
      <c r="E896" s="4">
        <v>18.95</v>
      </c>
      <c r="F896" s="21">
        <v>53.804999999999502</v>
      </c>
      <c r="G896" s="1" t="s">
        <v>129</v>
      </c>
      <c r="I896" s="20">
        <v>28.95</v>
      </c>
      <c r="J896" s="1">
        <v>53.804999999999502</v>
      </c>
      <c r="K896" s="1" t="s">
        <v>134</v>
      </c>
      <c r="M896" s="20">
        <v>38.950000000000003</v>
      </c>
      <c r="N896" s="1">
        <v>21.584999999999901</v>
      </c>
      <c r="O896" s="1" t="s">
        <v>135</v>
      </c>
      <c r="Q896" s="20">
        <v>48.95</v>
      </c>
      <c r="R896" s="1">
        <v>6.37</v>
      </c>
      <c r="S896" s="1" t="s">
        <v>137</v>
      </c>
      <c r="U896" s="20">
        <v>58.95</v>
      </c>
      <c r="V896" s="1">
        <v>27.584999999999699</v>
      </c>
      <c r="W896" s="1" t="s">
        <v>137</v>
      </c>
      <c r="Y896" s="20">
        <v>68.95</v>
      </c>
      <c r="Z896" s="1">
        <v>329.82500000000101</v>
      </c>
      <c r="AA896" s="1" t="s">
        <v>137</v>
      </c>
      <c r="AC896" s="20">
        <v>78.95</v>
      </c>
      <c r="AD896" s="1">
        <v>9.0549999999999091</v>
      </c>
      <c r="AE896" s="1" t="s">
        <v>125</v>
      </c>
      <c r="AG896" s="20">
        <v>88.95</v>
      </c>
      <c r="AH896" s="1">
        <v>90.549999999999898</v>
      </c>
      <c r="AI896" s="1" t="s">
        <v>125</v>
      </c>
      <c r="AK896" s="20">
        <v>98.95</v>
      </c>
      <c r="AL896" s="1">
        <v>905.500000000005</v>
      </c>
      <c r="AM896" s="1" t="s">
        <v>125</v>
      </c>
      <c r="AO896" s="4">
        <v>108.95</v>
      </c>
      <c r="AP896" s="1">
        <v>895105</v>
      </c>
      <c r="AQ896" s="1" t="s">
        <v>125</v>
      </c>
      <c r="AS896" s="4">
        <v>118.95</v>
      </c>
      <c r="AT896" s="1">
        <v>895105000</v>
      </c>
      <c r="AU896" s="1" t="s">
        <v>125</v>
      </c>
      <c r="AW896" s="4">
        <v>128.94999999999999</v>
      </c>
      <c r="AX896" s="1">
        <v>895105000000</v>
      </c>
      <c r="AY896" s="1" t="s">
        <v>125</v>
      </c>
      <c r="BA896" s="4">
        <v>138.94999999999999</v>
      </c>
      <c r="BB896" s="1">
        <v>895105000000000</v>
      </c>
      <c r="BC896" s="1" t="s">
        <v>125</v>
      </c>
      <c r="BE896" s="4">
        <v>148.94999999999999</v>
      </c>
      <c r="BF896" s="1">
        <v>8.95105E+17</v>
      </c>
      <c r="BG896" s="1" t="s">
        <v>125</v>
      </c>
    </row>
    <row r="897" spans="1:59" x14ac:dyDescent="0.55000000000000004">
      <c r="A897" s="20">
        <v>8.9600000000000009</v>
      </c>
      <c r="B897" s="1">
        <v>896</v>
      </c>
      <c r="C897" s="1" t="s">
        <v>131</v>
      </c>
      <c r="E897" s="4">
        <v>18.96</v>
      </c>
      <c r="F897" s="21">
        <v>53.8639999999995</v>
      </c>
      <c r="G897" s="1" t="s">
        <v>129</v>
      </c>
      <c r="I897" s="20">
        <v>28.96</v>
      </c>
      <c r="J897" s="1">
        <v>53.8639999999995</v>
      </c>
      <c r="K897" s="1" t="s">
        <v>134</v>
      </c>
      <c r="M897" s="20">
        <v>38.96</v>
      </c>
      <c r="N897" s="1">
        <v>21.607999999999901</v>
      </c>
      <c r="O897" s="1" t="s">
        <v>135</v>
      </c>
      <c r="Q897" s="20">
        <v>48.96</v>
      </c>
      <c r="R897" s="1">
        <v>6.3760000000000003</v>
      </c>
      <c r="S897" s="1" t="s">
        <v>137</v>
      </c>
      <c r="U897" s="20">
        <v>58.96</v>
      </c>
      <c r="V897" s="1">
        <v>27.607999999999699</v>
      </c>
      <c r="W897" s="1" t="s">
        <v>137</v>
      </c>
      <c r="Y897" s="20">
        <v>68.959999999999994</v>
      </c>
      <c r="Z897" s="1">
        <v>330.16000000000099</v>
      </c>
      <c r="AA897" s="1" t="s">
        <v>137</v>
      </c>
      <c r="AC897" s="20">
        <v>78.959999999999994</v>
      </c>
      <c r="AD897" s="1">
        <v>9.0639999999999095</v>
      </c>
      <c r="AE897" s="1" t="s">
        <v>125</v>
      </c>
      <c r="AG897" s="20">
        <v>88.96</v>
      </c>
      <c r="AH897" s="1">
        <v>90.639999999999901</v>
      </c>
      <c r="AI897" s="1" t="s">
        <v>125</v>
      </c>
      <c r="AK897" s="20">
        <v>98.96</v>
      </c>
      <c r="AL897" s="1">
        <v>906.40000000000498</v>
      </c>
      <c r="AM897" s="1" t="s">
        <v>125</v>
      </c>
      <c r="AO897" s="4">
        <v>108.96</v>
      </c>
      <c r="AP897" s="1">
        <v>896104</v>
      </c>
      <c r="AQ897" s="1" t="s">
        <v>125</v>
      </c>
      <c r="AS897" s="4">
        <v>118.96</v>
      </c>
      <c r="AT897" s="1">
        <v>896104000</v>
      </c>
      <c r="AU897" s="1" t="s">
        <v>125</v>
      </c>
      <c r="AW897" s="4">
        <v>128.96</v>
      </c>
      <c r="AX897" s="1">
        <v>896104000000</v>
      </c>
      <c r="AY897" s="1" t="s">
        <v>125</v>
      </c>
      <c r="BA897" s="4">
        <v>138.96</v>
      </c>
      <c r="BB897" s="1">
        <v>896104000000000</v>
      </c>
      <c r="BC897" s="1" t="s">
        <v>125</v>
      </c>
      <c r="BE897" s="4">
        <v>148.96</v>
      </c>
      <c r="BF897" s="1">
        <v>8.96104E+17</v>
      </c>
      <c r="BG897" s="1" t="s">
        <v>125</v>
      </c>
    </row>
    <row r="898" spans="1:59" x14ac:dyDescent="0.55000000000000004">
      <c r="A898" s="20">
        <v>8.9700000000000006</v>
      </c>
      <c r="B898" s="1">
        <v>897</v>
      </c>
      <c r="C898" s="1" t="s">
        <v>131</v>
      </c>
      <c r="E898" s="4">
        <v>18.97</v>
      </c>
      <c r="F898" s="21">
        <v>53.922999999999497</v>
      </c>
      <c r="G898" s="1" t="s">
        <v>129</v>
      </c>
      <c r="I898" s="20">
        <v>28.97</v>
      </c>
      <c r="J898" s="1">
        <v>53.922999999999497</v>
      </c>
      <c r="K898" s="1" t="s">
        <v>134</v>
      </c>
      <c r="M898" s="20">
        <v>38.97</v>
      </c>
      <c r="N898" s="1">
        <v>21.630999999999901</v>
      </c>
      <c r="O898" s="1" t="s">
        <v>135</v>
      </c>
      <c r="Q898" s="20">
        <v>48.97</v>
      </c>
      <c r="R898" s="1">
        <v>6.3819999999999997</v>
      </c>
      <c r="S898" s="1" t="s">
        <v>137</v>
      </c>
      <c r="U898" s="20">
        <v>58.97</v>
      </c>
      <c r="V898" s="1">
        <v>27.630999999999698</v>
      </c>
      <c r="W898" s="1" t="s">
        <v>137</v>
      </c>
      <c r="Y898" s="20">
        <v>68.97</v>
      </c>
      <c r="Z898" s="1">
        <v>330.49500000000103</v>
      </c>
      <c r="AA898" s="1" t="s">
        <v>137</v>
      </c>
      <c r="AC898" s="20">
        <v>78.97</v>
      </c>
      <c r="AD898" s="1">
        <v>9.0729999999999098</v>
      </c>
      <c r="AE898" s="1" t="s">
        <v>125</v>
      </c>
      <c r="AG898" s="20">
        <v>88.97</v>
      </c>
      <c r="AH898" s="1">
        <v>90.729999999999905</v>
      </c>
      <c r="AI898" s="1" t="s">
        <v>125</v>
      </c>
      <c r="AK898" s="20">
        <v>98.97</v>
      </c>
      <c r="AL898" s="1">
        <v>907.30000000000496</v>
      </c>
      <c r="AM898" s="1" t="s">
        <v>125</v>
      </c>
      <c r="AO898" s="4">
        <v>108.97</v>
      </c>
      <c r="AP898" s="1">
        <v>897103</v>
      </c>
      <c r="AQ898" s="1" t="s">
        <v>125</v>
      </c>
      <c r="AS898" s="4">
        <v>118.97</v>
      </c>
      <c r="AT898" s="1">
        <v>897103000</v>
      </c>
      <c r="AU898" s="1" t="s">
        <v>125</v>
      </c>
      <c r="AW898" s="4">
        <v>128.97</v>
      </c>
      <c r="AX898" s="1">
        <v>897103000000</v>
      </c>
      <c r="AY898" s="1" t="s">
        <v>125</v>
      </c>
      <c r="BA898" s="4">
        <v>138.97</v>
      </c>
      <c r="BB898" s="1">
        <v>897103000000000</v>
      </c>
      <c r="BC898" s="1" t="s">
        <v>125</v>
      </c>
      <c r="BE898" s="4">
        <v>148.97</v>
      </c>
      <c r="BF898" s="1">
        <v>8.97103E+17</v>
      </c>
      <c r="BG898" s="1" t="s">
        <v>125</v>
      </c>
    </row>
    <row r="899" spans="1:59" x14ac:dyDescent="0.55000000000000004">
      <c r="A899" s="20">
        <v>8.98</v>
      </c>
      <c r="B899" s="1">
        <v>898</v>
      </c>
      <c r="C899" s="1" t="s">
        <v>131</v>
      </c>
      <c r="E899" s="4">
        <v>18.98</v>
      </c>
      <c r="F899" s="21">
        <v>53.981999999999502</v>
      </c>
      <c r="G899" s="1" t="s">
        <v>129</v>
      </c>
      <c r="I899" s="20">
        <v>28.98</v>
      </c>
      <c r="J899" s="1">
        <v>53.981999999999502</v>
      </c>
      <c r="K899" s="1" t="s">
        <v>134</v>
      </c>
      <c r="M899" s="20">
        <v>38.979999999999997</v>
      </c>
      <c r="N899" s="1">
        <v>21.6539999999999</v>
      </c>
      <c r="O899" s="1" t="s">
        <v>135</v>
      </c>
      <c r="Q899" s="20">
        <v>48.98</v>
      </c>
      <c r="R899" s="1">
        <v>6.3880000000000097</v>
      </c>
      <c r="S899" s="1" t="s">
        <v>137</v>
      </c>
      <c r="U899" s="20">
        <v>58.98</v>
      </c>
      <c r="V899" s="1">
        <v>27.653999999999701</v>
      </c>
      <c r="W899" s="1" t="s">
        <v>137</v>
      </c>
      <c r="Y899" s="20">
        <v>68.98</v>
      </c>
      <c r="Z899" s="1">
        <v>330.83000000000101</v>
      </c>
      <c r="AA899" s="1" t="s">
        <v>137</v>
      </c>
      <c r="AC899" s="20">
        <v>78.98</v>
      </c>
      <c r="AD899" s="1">
        <v>9.0819999999999101</v>
      </c>
      <c r="AE899" s="1" t="s">
        <v>125</v>
      </c>
      <c r="AG899" s="20">
        <v>88.98</v>
      </c>
      <c r="AH899" s="1">
        <v>90.819999999999894</v>
      </c>
      <c r="AI899" s="1" t="s">
        <v>125</v>
      </c>
      <c r="AK899" s="20">
        <v>98.98</v>
      </c>
      <c r="AL899" s="1">
        <v>908.20000000000505</v>
      </c>
      <c r="AM899" s="1" t="s">
        <v>125</v>
      </c>
      <c r="AO899" s="4">
        <v>108.98</v>
      </c>
      <c r="AP899" s="1">
        <v>898102</v>
      </c>
      <c r="AQ899" s="1" t="s">
        <v>125</v>
      </c>
      <c r="AS899" s="4">
        <v>118.98</v>
      </c>
      <c r="AT899" s="1">
        <v>898102000</v>
      </c>
      <c r="AU899" s="1" t="s">
        <v>125</v>
      </c>
      <c r="AW899" s="4">
        <v>128.97999999999999</v>
      </c>
      <c r="AX899" s="1">
        <v>898102000000</v>
      </c>
      <c r="AY899" s="1" t="s">
        <v>125</v>
      </c>
      <c r="BA899" s="4">
        <v>138.97999999999999</v>
      </c>
      <c r="BB899" s="1">
        <v>898102000000000</v>
      </c>
      <c r="BC899" s="1" t="s">
        <v>125</v>
      </c>
      <c r="BE899" s="4">
        <v>148.97999999999999</v>
      </c>
      <c r="BF899" s="1">
        <v>8.98102E+17</v>
      </c>
      <c r="BG899" s="1" t="s">
        <v>125</v>
      </c>
    </row>
    <row r="900" spans="1:59" x14ac:dyDescent="0.55000000000000004">
      <c r="A900" s="20">
        <v>8.99</v>
      </c>
      <c r="B900" s="1">
        <v>899</v>
      </c>
      <c r="C900" s="1" t="s">
        <v>131</v>
      </c>
      <c r="E900" s="4">
        <v>18.989999999999998</v>
      </c>
      <c r="F900" s="21">
        <v>54.040999999999499</v>
      </c>
      <c r="G900" s="1" t="s">
        <v>129</v>
      </c>
      <c r="I900" s="20">
        <v>28.99</v>
      </c>
      <c r="J900" s="1">
        <v>54.040999999999499</v>
      </c>
      <c r="K900" s="1" t="s">
        <v>134</v>
      </c>
      <c r="M900" s="20">
        <v>38.99</v>
      </c>
      <c r="N900" s="1">
        <v>21.6769999999999</v>
      </c>
      <c r="O900" s="1" t="s">
        <v>135</v>
      </c>
      <c r="Q900" s="20">
        <v>48.99</v>
      </c>
      <c r="R900" s="1">
        <v>6.3940000000000099</v>
      </c>
      <c r="S900" s="1" t="s">
        <v>137</v>
      </c>
      <c r="U900" s="20">
        <v>58.99</v>
      </c>
      <c r="V900" s="1">
        <v>27.676999999999701</v>
      </c>
      <c r="W900" s="1" t="s">
        <v>137</v>
      </c>
      <c r="Y900" s="20">
        <v>68.989999999999995</v>
      </c>
      <c r="Z900" s="1">
        <v>331.16500000000099</v>
      </c>
      <c r="AA900" s="1" t="s">
        <v>137</v>
      </c>
      <c r="AC900" s="20">
        <v>78.989999999999995</v>
      </c>
      <c r="AD900" s="1">
        <v>9.0909999999999105</v>
      </c>
      <c r="AE900" s="1" t="s">
        <v>125</v>
      </c>
      <c r="AG900" s="20">
        <v>88.99</v>
      </c>
      <c r="AH900" s="1">
        <v>90.909999999999897</v>
      </c>
      <c r="AI900" s="1" t="s">
        <v>125</v>
      </c>
      <c r="AK900" s="20">
        <v>98.99</v>
      </c>
      <c r="AL900" s="1">
        <v>909.10000000000502</v>
      </c>
      <c r="AM900" s="1" t="s">
        <v>125</v>
      </c>
      <c r="AO900" s="4">
        <v>108.99</v>
      </c>
      <c r="AP900" s="1">
        <v>899101</v>
      </c>
      <c r="AQ900" s="1" t="s">
        <v>125</v>
      </c>
      <c r="AS900" s="4">
        <v>118.99</v>
      </c>
      <c r="AT900" s="1">
        <v>899101000</v>
      </c>
      <c r="AU900" s="1" t="s">
        <v>125</v>
      </c>
      <c r="AW900" s="4">
        <v>128.99</v>
      </c>
      <c r="AX900" s="1">
        <v>899101000000</v>
      </c>
      <c r="AY900" s="1" t="s">
        <v>125</v>
      </c>
      <c r="BA900" s="4">
        <v>138.99</v>
      </c>
      <c r="BB900" s="1">
        <v>899101000000000</v>
      </c>
      <c r="BC900" s="1" t="s">
        <v>125</v>
      </c>
      <c r="BE900" s="4">
        <v>148.99</v>
      </c>
      <c r="BF900" s="1">
        <v>8.99101E+17</v>
      </c>
      <c r="BG900" s="1" t="s">
        <v>125</v>
      </c>
    </row>
    <row r="901" spans="1:59" x14ac:dyDescent="0.55000000000000004">
      <c r="A901" s="20">
        <v>9</v>
      </c>
      <c r="B901" s="1">
        <v>900</v>
      </c>
      <c r="C901" s="1" t="s">
        <v>131</v>
      </c>
      <c r="E901" s="4">
        <v>19</v>
      </c>
      <c r="F901" s="21">
        <v>54.099999999999497</v>
      </c>
      <c r="G901" s="1" t="s">
        <v>129</v>
      </c>
      <c r="I901" s="20">
        <v>29</v>
      </c>
      <c r="J901" s="1">
        <v>54.099999999999497</v>
      </c>
      <c r="K901" s="1" t="s">
        <v>134</v>
      </c>
      <c r="M901" s="20">
        <v>39</v>
      </c>
      <c r="N901" s="1">
        <v>21.6999999999999</v>
      </c>
      <c r="O901" s="1" t="s">
        <v>135</v>
      </c>
      <c r="Q901" s="20">
        <v>49</v>
      </c>
      <c r="R901" s="1">
        <v>6.4</v>
      </c>
      <c r="S901" s="1" t="s">
        <v>137</v>
      </c>
      <c r="U901" s="20">
        <v>59</v>
      </c>
      <c r="V901" s="1">
        <v>27.699999999999701</v>
      </c>
      <c r="W901" s="1" t="s">
        <v>137</v>
      </c>
      <c r="Y901" s="20">
        <v>69</v>
      </c>
      <c r="Z901" s="1">
        <v>331.50000000000102</v>
      </c>
      <c r="AA901" s="1" t="s">
        <v>137</v>
      </c>
      <c r="AC901" s="20">
        <v>79</v>
      </c>
      <c r="AD901" s="1">
        <v>9.0999999999999108</v>
      </c>
      <c r="AE901" s="1" t="s">
        <v>125</v>
      </c>
      <c r="AG901" s="20">
        <v>89</v>
      </c>
      <c r="AH901" s="1">
        <v>90.999999999999901</v>
      </c>
      <c r="AI901" s="1" t="s">
        <v>125</v>
      </c>
      <c r="AK901" s="20">
        <v>99</v>
      </c>
      <c r="AL901" s="1">
        <v>910.000000000005</v>
      </c>
      <c r="AM901" s="1" t="s">
        <v>125</v>
      </c>
      <c r="AO901" s="4">
        <v>109</v>
      </c>
      <c r="AP901" s="1">
        <v>900100</v>
      </c>
      <c r="AQ901" s="1" t="s">
        <v>125</v>
      </c>
      <c r="AS901" s="4">
        <v>119</v>
      </c>
      <c r="AT901" s="1">
        <v>900100000</v>
      </c>
      <c r="AU901" s="1" t="s">
        <v>125</v>
      </c>
      <c r="AW901" s="4">
        <v>129</v>
      </c>
      <c r="AX901" s="1">
        <v>900100000000</v>
      </c>
      <c r="AY901" s="1" t="s">
        <v>125</v>
      </c>
      <c r="BA901" s="4">
        <v>139</v>
      </c>
      <c r="BB901" s="1">
        <v>900100000000000</v>
      </c>
      <c r="BC901" s="1" t="s">
        <v>125</v>
      </c>
      <c r="BE901" s="4">
        <v>149</v>
      </c>
      <c r="BF901" s="1">
        <v>9.001E+17</v>
      </c>
      <c r="BG901" s="1" t="s">
        <v>125</v>
      </c>
    </row>
    <row r="902" spans="1:59" x14ac:dyDescent="0.55000000000000004">
      <c r="A902" s="20">
        <v>9.01</v>
      </c>
      <c r="B902" s="1">
        <v>901</v>
      </c>
      <c r="C902" s="1" t="s">
        <v>131</v>
      </c>
      <c r="E902" s="4">
        <v>19.010000000000002</v>
      </c>
      <c r="F902" s="21">
        <v>54.158999999999502</v>
      </c>
      <c r="G902" s="1" t="s">
        <v>129</v>
      </c>
      <c r="I902" s="20">
        <v>29.01</v>
      </c>
      <c r="J902" s="1">
        <v>54.158999999999502</v>
      </c>
      <c r="K902" s="1" t="s">
        <v>134</v>
      </c>
      <c r="M902" s="20">
        <v>39.01</v>
      </c>
      <c r="N902" s="1">
        <v>21.7229999999999</v>
      </c>
      <c r="O902" s="1" t="s">
        <v>135</v>
      </c>
      <c r="Q902" s="20">
        <v>49.01</v>
      </c>
      <c r="R902" s="1">
        <v>6.4059999999999997</v>
      </c>
      <c r="S902" s="1" t="s">
        <v>137</v>
      </c>
      <c r="U902" s="20">
        <v>59.01</v>
      </c>
      <c r="V902" s="1">
        <v>27.722999999999701</v>
      </c>
      <c r="W902" s="1" t="s">
        <v>137</v>
      </c>
      <c r="Y902" s="20">
        <v>69.010000000000005</v>
      </c>
      <c r="Z902" s="1">
        <v>331.835000000001</v>
      </c>
      <c r="AA902" s="1" t="s">
        <v>137</v>
      </c>
      <c r="AC902" s="20">
        <v>79.010000000000005</v>
      </c>
      <c r="AD902" s="1">
        <v>9.1089999999999094</v>
      </c>
      <c r="AE902" s="1" t="s">
        <v>125</v>
      </c>
      <c r="AG902" s="20">
        <v>89.01</v>
      </c>
      <c r="AH902" s="1">
        <v>91.089999999999904</v>
      </c>
      <c r="AI902" s="1" t="s">
        <v>125</v>
      </c>
      <c r="AK902" s="20">
        <v>99.01</v>
      </c>
      <c r="AL902" s="1">
        <v>910.90000000000498</v>
      </c>
      <c r="AM902" s="1" t="s">
        <v>125</v>
      </c>
      <c r="AO902" s="4">
        <v>109.01</v>
      </c>
      <c r="AP902" s="1">
        <v>901099</v>
      </c>
      <c r="AQ902" s="1" t="s">
        <v>125</v>
      </c>
      <c r="AS902" s="4">
        <v>119.01</v>
      </c>
      <c r="AT902" s="1">
        <v>901099000</v>
      </c>
      <c r="AU902" s="1" t="s">
        <v>125</v>
      </c>
      <c r="AW902" s="4">
        <v>129.01</v>
      </c>
      <c r="AX902" s="1">
        <v>901099000000</v>
      </c>
      <c r="AY902" s="1" t="s">
        <v>125</v>
      </c>
      <c r="BA902" s="4">
        <v>139.01</v>
      </c>
      <c r="BB902" s="1">
        <v>901099000000000</v>
      </c>
      <c r="BC902" s="1" t="s">
        <v>125</v>
      </c>
      <c r="BE902" s="4">
        <v>149.01</v>
      </c>
      <c r="BF902" s="1">
        <v>9.01099E+17</v>
      </c>
      <c r="BG902" s="1" t="s">
        <v>125</v>
      </c>
    </row>
    <row r="903" spans="1:59" x14ac:dyDescent="0.55000000000000004">
      <c r="A903" s="20">
        <v>9.02</v>
      </c>
      <c r="B903" s="1">
        <v>902</v>
      </c>
      <c r="C903" s="1" t="s">
        <v>131</v>
      </c>
      <c r="E903" s="4">
        <v>19.02</v>
      </c>
      <c r="F903" s="21">
        <v>54.217999999999499</v>
      </c>
      <c r="G903" s="1" t="s">
        <v>129</v>
      </c>
      <c r="I903" s="20">
        <v>29.02</v>
      </c>
      <c r="J903" s="1">
        <v>54.217999999999499</v>
      </c>
      <c r="K903" s="1" t="s">
        <v>134</v>
      </c>
      <c r="M903" s="20">
        <v>39.020000000000003</v>
      </c>
      <c r="N903" s="1">
        <v>21.745999999999899</v>
      </c>
      <c r="O903" s="1" t="s">
        <v>135</v>
      </c>
      <c r="Q903" s="20">
        <v>49.02</v>
      </c>
      <c r="R903" s="1">
        <v>6.4120000000000097</v>
      </c>
      <c r="S903" s="1" t="s">
        <v>137</v>
      </c>
      <c r="U903" s="20">
        <v>59.02</v>
      </c>
      <c r="V903" s="1">
        <v>27.7459999999997</v>
      </c>
      <c r="W903" s="1" t="s">
        <v>137</v>
      </c>
      <c r="Y903" s="20">
        <v>69.02</v>
      </c>
      <c r="Z903" s="1">
        <v>332.17000000000098</v>
      </c>
      <c r="AA903" s="1" t="s">
        <v>137</v>
      </c>
      <c r="AC903" s="20">
        <v>79.02</v>
      </c>
      <c r="AD903" s="1">
        <v>9.1179999999999097</v>
      </c>
      <c r="AE903" s="1" t="s">
        <v>125</v>
      </c>
      <c r="AG903" s="20">
        <v>89.02</v>
      </c>
      <c r="AH903" s="1">
        <v>91.179999999999893</v>
      </c>
      <c r="AI903" s="1" t="s">
        <v>125</v>
      </c>
      <c r="AK903" s="20">
        <v>99.02</v>
      </c>
      <c r="AL903" s="1">
        <v>911.80000000000496</v>
      </c>
      <c r="AM903" s="1" t="s">
        <v>125</v>
      </c>
      <c r="AO903" s="4">
        <v>109.02</v>
      </c>
      <c r="AP903" s="1">
        <v>902098</v>
      </c>
      <c r="AQ903" s="1" t="s">
        <v>125</v>
      </c>
      <c r="AS903" s="4">
        <v>119.02</v>
      </c>
      <c r="AT903" s="1">
        <v>902098000</v>
      </c>
      <c r="AU903" s="1" t="s">
        <v>125</v>
      </c>
      <c r="AW903" s="4">
        <v>129.02000000000001</v>
      </c>
      <c r="AX903" s="1">
        <v>902098000000</v>
      </c>
      <c r="AY903" s="1" t="s">
        <v>125</v>
      </c>
      <c r="BA903" s="4">
        <v>139.02000000000001</v>
      </c>
      <c r="BB903" s="1">
        <v>902098000000000</v>
      </c>
      <c r="BC903" s="1" t="s">
        <v>125</v>
      </c>
      <c r="BE903" s="4">
        <v>149.02000000000001</v>
      </c>
      <c r="BF903" s="1">
        <v>9.02098E+17</v>
      </c>
      <c r="BG903" s="1" t="s">
        <v>125</v>
      </c>
    </row>
    <row r="904" spans="1:59" x14ac:dyDescent="0.55000000000000004">
      <c r="A904" s="20">
        <v>9.0299999999999994</v>
      </c>
      <c r="B904" s="1">
        <v>903</v>
      </c>
      <c r="C904" s="1" t="s">
        <v>131</v>
      </c>
      <c r="E904" s="4">
        <v>19.03</v>
      </c>
      <c r="F904" s="21">
        <v>54.276999999999497</v>
      </c>
      <c r="G904" s="1" t="s">
        <v>129</v>
      </c>
      <c r="I904" s="20">
        <v>29.03</v>
      </c>
      <c r="J904" s="1">
        <v>54.276999999999497</v>
      </c>
      <c r="K904" s="1" t="s">
        <v>134</v>
      </c>
      <c r="M904" s="20">
        <v>39.03</v>
      </c>
      <c r="N904" s="1">
        <v>21.768999999999899</v>
      </c>
      <c r="O904" s="1" t="s">
        <v>135</v>
      </c>
      <c r="Q904" s="20">
        <v>49.03</v>
      </c>
      <c r="R904" s="1">
        <v>6.4180000000000001</v>
      </c>
      <c r="S904" s="1" t="s">
        <v>137</v>
      </c>
      <c r="U904" s="20">
        <v>59.03</v>
      </c>
      <c r="V904" s="1">
        <v>27.7689999999997</v>
      </c>
      <c r="W904" s="1" t="s">
        <v>137</v>
      </c>
      <c r="Y904" s="20">
        <v>69.03</v>
      </c>
      <c r="Z904" s="1">
        <v>332.50500000000102</v>
      </c>
      <c r="AA904" s="1" t="s">
        <v>137</v>
      </c>
      <c r="AC904" s="20">
        <v>79.03</v>
      </c>
      <c r="AD904" s="1">
        <v>9.1269999999999101</v>
      </c>
      <c r="AE904" s="1" t="s">
        <v>125</v>
      </c>
      <c r="AG904" s="20">
        <v>89.03</v>
      </c>
      <c r="AH904" s="1">
        <v>91.269999999999897</v>
      </c>
      <c r="AI904" s="1" t="s">
        <v>125</v>
      </c>
      <c r="AK904" s="20">
        <v>99.03</v>
      </c>
      <c r="AL904" s="1">
        <v>912.70000000000505</v>
      </c>
      <c r="AM904" s="1" t="s">
        <v>125</v>
      </c>
      <c r="AO904" s="4">
        <v>109.03</v>
      </c>
      <c r="AP904" s="1">
        <v>903097</v>
      </c>
      <c r="AQ904" s="1" t="s">
        <v>125</v>
      </c>
      <c r="AS904" s="4">
        <v>119.03</v>
      </c>
      <c r="AT904" s="1">
        <v>903097000</v>
      </c>
      <c r="AU904" s="1" t="s">
        <v>125</v>
      </c>
      <c r="AW904" s="4">
        <v>129.03</v>
      </c>
      <c r="AX904" s="1">
        <v>903097000000</v>
      </c>
      <c r="AY904" s="1" t="s">
        <v>125</v>
      </c>
      <c r="BA904" s="4">
        <v>139.03</v>
      </c>
      <c r="BB904" s="1">
        <v>903097000000000</v>
      </c>
      <c r="BC904" s="1" t="s">
        <v>125</v>
      </c>
      <c r="BE904" s="4">
        <v>149.03</v>
      </c>
      <c r="BF904" s="1">
        <v>9.03097E+17</v>
      </c>
      <c r="BG904" s="1" t="s">
        <v>125</v>
      </c>
    </row>
    <row r="905" spans="1:59" x14ac:dyDescent="0.55000000000000004">
      <c r="A905" s="20">
        <v>9.0399999999999991</v>
      </c>
      <c r="B905" s="1">
        <v>904</v>
      </c>
      <c r="C905" s="1" t="s">
        <v>131</v>
      </c>
      <c r="E905" s="4">
        <v>19.04</v>
      </c>
      <c r="F905" s="21">
        <v>54.335999999999501</v>
      </c>
      <c r="G905" s="1" t="s">
        <v>129</v>
      </c>
      <c r="I905" s="20">
        <v>29.04</v>
      </c>
      <c r="J905" s="1">
        <v>54.335999999999501</v>
      </c>
      <c r="K905" s="1" t="s">
        <v>134</v>
      </c>
      <c r="M905" s="20">
        <v>39.04</v>
      </c>
      <c r="N905" s="1">
        <v>21.791999999999899</v>
      </c>
      <c r="O905" s="1" t="s">
        <v>135</v>
      </c>
      <c r="Q905" s="20">
        <v>49.04</v>
      </c>
      <c r="R905" s="1">
        <v>6.4240000000000004</v>
      </c>
      <c r="S905" s="1" t="s">
        <v>137</v>
      </c>
      <c r="U905" s="20">
        <v>59.04</v>
      </c>
      <c r="V905" s="1">
        <v>27.7919999999997</v>
      </c>
      <c r="W905" s="1" t="s">
        <v>137</v>
      </c>
      <c r="Y905" s="20">
        <v>69.040000000000006</v>
      </c>
      <c r="Z905" s="1">
        <v>332.840000000001</v>
      </c>
      <c r="AA905" s="1" t="s">
        <v>137</v>
      </c>
      <c r="AC905" s="20">
        <v>79.040000000000006</v>
      </c>
      <c r="AD905" s="1">
        <v>9.1359999999999104</v>
      </c>
      <c r="AE905" s="1" t="s">
        <v>125</v>
      </c>
      <c r="AG905" s="20">
        <v>89.04</v>
      </c>
      <c r="AH905" s="1">
        <v>91.3599999999999</v>
      </c>
      <c r="AI905" s="1" t="s">
        <v>125</v>
      </c>
      <c r="AK905" s="20">
        <v>99.04</v>
      </c>
      <c r="AL905" s="1">
        <v>913.60000000000502</v>
      </c>
      <c r="AM905" s="1" t="s">
        <v>125</v>
      </c>
      <c r="AO905" s="4">
        <v>109.04</v>
      </c>
      <c r="AP905" s="1">
        <v>904096</v>
      </c>
      <c r="AQ905" s="1" t="s">
        <v>125</v>
      </c>
      <c r="AS905" s="4">
        <v>119.04</v>
      </c>
      <c r="AT905" s="1">
        <v>904096000</v>
      </c>
      <c r="AU905" s="1" t="s">
        <v>125</v>
      </c>
      <c r="AW905" s="4">
        <v>129.04</v>
      </c>
      <c r="AX905" s="1">
        <v>904096000000</v>
      </c>
      <c r="AY905" s="1" t="s">
        <v>125</v>
      </c>
      <c r="BA905" s="4">
        <v>139.04</v>
      </c>
      <c r="BB905" s="1">
        <v>904096000000000</v>
      </c>
      <c r="BC905" s="1" t="s">
        <v>125</v>
      </c>
      <c r="BE905" s="4">
        <v>149.04</v>
      </c>
      <c r="BF905" s="1">
        <v>9.04096E+17</v>
      </c>
      <c r="BG905" s="1" t="s">
        <v>125</v>
      </c>
    </row>
    <row r="906" spans="1:59" x14ac:dyDescent="0.55000000000000004">
      <c r="A906" s="20">
        <v>9.0500000000000007</v>
      </c>
      <c r="B906" s="1">
        <v>905</v>
      </c>
      <c r="C906" s="1" t="s">
        <v>131</v>
      </c>
      <c r="E906" s="4">
        <v>19.05</v>
      </c>
      <c r="F906" s="21">
        <v>54.394999999999499</v>
      </c>
      <c r="G906" s="1" t="s">
        <v>129</v>
      </c>
      <c r="I906" s="20">
        <v>29.05</v>
      </c>
      <c r="J906" s="1">
        <v>54.394999999999499</v>
      </c>
      <c r="K906" s="1" t="s">
        <v>134</v>
      </c>
      <c r="M906" s="20">
        <v>39.049999999999997</v>
      </c>
      <c r="N906" s="1">
        <v>21.814999999999898</v>
      </c>
      <c r="O906" s="1" t="s">
        <v>135</v>
      </c>
      <c r="Q906" s="20">
        <v>49.05</v>
      </c>
      <c r="R906" s="1">
        <v>6.43</v>
      </c>
      <c r="S906" s="1" t="s">
        <v>137</v>
      </c>
      <c r="U906" s="20">
        <v>59.05</v>
      </c>
      <c r="V906" s="1">
        <v>27.814999999999699</v>
      </c>
      <c r="W906" s="1" t="s">
        <v>137</v>
      </c>
      <c r="Y906" s="20">
        <v>69.05</v>
      </c>
      <c r="Z906" s="1">
        <v>333.17500000000098</v>
      </c>
      <c r="AA906" s="1" t="s">
        <v>137</v>
      </c>
      <c r="AC906" s="20">
        <v>79.05</v>
      </c>
      <c r="AD906" s="1">
        <v>9.1449999999999108</v>
      </c>
      <c r="AE906" s="1" t="s">
        <v>125</v>
      </c>
      <c r="AG906" s="20">
        <v>89.05</v>
      </c>
      <c r="AH906" s="1">
        <v>91.449999999999903</v>
      </c>
      <c r="AI906" s="1" t="s">
        <v>125</v>
      </c>
      <c r="AK906" s="20">
        <v>99.05</v>
      </c>
      <c r="AL906" s="1">
        <v>914.500000000005</v>
      </c>
      <c r="AM906" s="1" t="s">
        <v>125</v>
      </c>
      <c r="AO906" s="4">
        <v>109.05</v>
      </c>
      <c r="AP906" s="1">
        <v>905095</v>
      </c>
      <c r="AQ906" s="1" t="s">
        <v>125</v>
      </c>
      <c r="AS906" s="4">
        <v>119.05</v>
      </c>
      <c r="AT906" s="1">
        <v>905095000</v>
      </c>
      <c r="AU906" s="1" t="s">
        <v>125</v>
      </c>
      <c r="AW906" s="4">
        <v>129.05000000000001</v>
      </c>
      <c r="AX906" s="1">
        <v>905095000000</v>
      </c>
      <c r="AY906" s="1" t="s">
        <v>125</v>
      </c>
      <c r="BA906" s="4">
        <v>139.05000000000001</v>
      </c>
      <c r="BB906" s="1">
        <v>905095000000000</v>
      </c>
      <c r="BC906" s="1" t="s">
        <v>125</v>
      </c>
      <c r="BE906" s="4">
        <v>149.05000000000001</v>
      </c>
      <c r="BF906" s="1">
        <v>9.05095E+17</v>
      </c>
      <c r="BG906" s="1" t="s">
        <v>125</v>
      </c>
    </row>
    <row r="907" spans="1:59" x14ac:dyDescent="0.55000000000000004">
      <c r="A907" s="20">
        <v>9.06</v>
      </c>
      <c r="B907" s="1">
        <v>906</v>
      </c>
      <c r="C907" s="1" t="s">
        <v>131</v>
      </c>
      <c r="E907" s="4">
        <v>19.059999999999999</v>
      </c>
      <c r="F907" s="21">
        <v>54.453999999999503</v>
      </c>
      <c r="G907" s="1" t="s">
        <v>129</v>
      </c>
      <c r="I907" s="20">
        <v>29.06</v>
      </c>
      <c r="J907" s="1">
        <v>54.453999999999503</v>
      </c>
      <c r="K907" s="1" t="s">
        <v>134</v>
      </c>
      <c r="M907" s="20">
        <v>39.06</v>
      </c>
      <c r="N907" s="1">
        <v>21.837999999999901</v>
      </c>
      <c r="O907" s="1" t="s">
        <v>135</v>
      </c>
      <c r="Q907" s="20">
        <v>49.06</v>
      </c>
      <c r="R907" s="1">
        <v>6.4360000000000097</v>
      </c>
      <c r="S907" s="1" t="s">
        <v>137</v>
      </c>
      <c r="U907" s="20">
        <v>59.06</v>
      </c>
      <c r="V907" s="1">
        <v>27.837999999999699</v>
      </c>
      <c r="W907" s="1" t="s">
        <v>137</v>
      </c>
      <c r="Y907" s="20">
        <v>69.06</v>
      </c>
      <c r="Z907" s="1">
        <v>333.51000000000101</v>
      </c>
      <c r="AA907" s="1" t="s">
        <v>137</v>
      </c>
      <c r="AC907" s="20">
        <v>79.06</v>
      </c>
      <c r="AD907" s="1">
        <v>9.1539999999999093</v>
      </c>
      <c r="AE907" s="1" t="s">
        <v>125</v>
      </c>
      <c r="AG907" s="20">
        <v>89.06</v>
      </c>
      <c r="AH907" s="1">
        <v>91.539999999999907</v>
      </c>
      <c r="AI907" s="1" t="s">
        <v>125</v>
      </c>
      <c r="AK907" s="20">
        <v>99.06</v>
      </c>
      <c r="AL907" s="1">
        <v>915.40000000000498</v>
      </c>
      <c r="AM907" s="1" t="s">
        <v>125</v>
      </c>
      <c r="AO907" s="4">
        <v>109.06</v>
      </c>
      <c r="AP907" s="1">
        <v>906094</v>
      </c>
      <c r="AQ907" s="1" t="s">
        <v>125</v>
      </c>
      <c r="AS907" s="4">
        <v>119.06</v>
      </c>
      <c r="AT907" s="1">
        <v>906094000</v>
      </c>
      <c r="AU907" s="1" t="s">
        <v>125</v>
      </c>
      <c r="AW907" s="4">
        <v>129.06</v>
      </c>
      <c r="AX907" s="1">
        <v>906094000000</v>
      </c>
      <c r="AY907" s="1" t="s">
        <v>125</v>
      </c>
      <c r="BA907" s="4">
        <v>139.06</v>
      </c>
      <c r="BB907" s="1">
        <v>906094000000000</v>
      </c>
      <c r="BC907" s="1" t="s">
        <v>125</v>
      </c>
      <c r="BE907" s="4">
        <v>149.06</v>
      </c>
      <c r="BF907" s="1">
        <v>9.06094E+17</v>
      </c>
      <c r="BG907" s="1" t="s">
        <v>125</v>
      </c>
    </row>
    <row r="908" spans="1:59" x14ac:dyDescent="0.55000000000000004">
      <c r="A908" s="20">
        <v>9.07</v>
      </c>
      <c r="B908" s="1">
        <v>907</v>
      </c>
      <c r="C908" s="1" t="s">
        <v>131</v>
      </c>
      <c r="E908" s="4">
        <v>19.07</v>
      </c>
      <c r="F908" s="21">
        <v>54.512999999999501</v>
      </c>
      <c r="G908" s="1" t="s">
        <v>129</v>
      </c>
      <c r="I908" s="20">
        <v>29.07</v>
      </c>
      <c r="J908" s="1">
        <v>54.512999999999501</v>
      </c>
      <c r="K908" s="1" t="s">
        <v>134</v>
      </c>
      <c r="M908" s="20">
        <v>39.07</v>
      </c>
      <c r="N908" s="1">
        <v>21.860999999999901</v>
      </c>
      <c r="O908" s="1" t="s">
        <v>135</v>
      </c>
      <c r="Q908" s="20">
        <v>49.07</v>
      </c>
      <c r="R908" s="1">
        <v>6.4420000000000099</v>
      </c>
      <c r="S908" s="1" t="s">
        <v>137</v>
      </c>
      <c r="U908" s="20">
        <v>59.07</v>
      </c>
      <c r="V908" s="1">
        <v>27.860999999999699</v>
      </c>
      <c r="W908" s="1" t="s">
        <v>137</v>
      </c>
      <c r="Y908" s="20">
        <v>69.069999999999993</v>
      </c>
      <c r="Z908" s="1">
        <v>333.84500000000099</v>
      </c>
      <c r="AA908" s="1" t="s">
        <v>137</v>
      </c>
      <c r="AC908" s="20">
        <v>79.069999999999993</v>
      </c>
      <c r="AD908" s="1">
        <v>9.1629999999999097</v>
      </c>
      <c r="AE908" s="1" t="s">
        <v>125</v>
      </c>
      <c r="AG908" s="20">
        <v>89.07</v>
      </c>
      <c r="AH908" s="1">
        <v>91.629999999999896</v>
      </c>
      <c r="AI908" s="1" t="s">
        <v>125</v>
      </c>
      <c r="AK908" s="20">
        <v>99.07</v>
      </c>
      <c r="AL908" s="1">
        <v>916.30000000000496</v>
      </c>
      <c r="AM908" s="1" t="s">
        <v>125</v>
      </c>
      <c r="AO908" s="4">
        <v>109.07</v>
      </c>
      <c r="AP908" s="1">
        <v>907093</v>
      </c>
      <c r="AQ908" s="1" t="s">
        <v>125</v>
      </c>
      <c r="AS908" s="4">
        <v>119.07</v>
      </c>
      <c r="AT908" s="1">
        <v>907093000</v>
      </c>
      <c r="AU908" s="1" t="s">
        <v>125</v>
      </c>
      <c r="AW908" s="4">
        <v>129.07</v>
      </c>
      <c r="AX908" s="1">
        <v>907093000000</v>
      </c>
      <c r="AY908" s="1" t="s">
        <v>125</v>
      </c>
      <c r="BA908" s="4">
        <v>139.07</v>
      </c>
      <c r="BB908" s="1">
        <v>907093000000000</v>
      </c>
      <c r="BC908" s="1" t="s">
        <v>125</v>
      </c>
      <c r="BE908" s="4">
        <v>149.07</v>
      </c>
      <c r="BF908" s="1">
        <v>9.07093E+17</v>
      </c>
      <c r="BG908" s="1" t="s">
        <v>125</v>
      </c>
    </row>
    <row r="909" spans="1:59" x14ac:dyDescent="0.55000000000000004">
      <c r="A909" s="20">
        <v>9.08</v>
      </c>
      <c r="B909" s="1">
        <v>908</v>
      </c>
      <c r="C909" s="1" t="s">
        <v>131</v>
      </c>
      <c r="E909" s="4">
        <v>19.079999999999998</v>
      </c>
      <c r="F909" s="21">
        <v>54.571999999999498</v>
      </c>
      <c r="G909" s="1" t="s">
        <v>129</v>
      </c>
      <c r="I909" s="20">
        <v>29.08</v>
      </c>
      <c r="J909" s="1">
        <v>54.571999999999498</v>
      </c>
      <c r="K909" s="1" t="s">
        <v>134</v>
      </c>
      <c r="M909" s="20">
        <v>39.08</v>
      </c>
      <c r="N909" s="1">
        <v>21.883999999999901</v>
      </c>
      <c r="O909" s="1" t="s">
        <v>135</v>
      </c>
      <c r="Q909" s="20">
        <v>49.08</v>
      </c>
      <c r="R909" s="1">
        <v>6.4480000000000004</v>
      </c>
      <c r="S909" s="1" t="s">
        <v>137</v>
      </c>
      <c r="U909" s="20">
        <v>59.08</v>
      </c>
      <c r="V909" s="1">
        <v>27.883999999999698</v>
      </c>
      <c r="W909" s="1" t="s">
        <v>137</v>
      </c>
      <c r="Y909" s="20">
        <v>69.08</v>
      </c>
      <c r="Z909" s="1">
        <v>334.18000000000097</v>
      </c>
      <c r="AA909" s="1" t="s">
        <v>137</v>
      </c>
      <c r="AC909" s="20">
        <v>79.08</v>
      </c>
      <c r="AD909" s="1">
        <v>9.17199999999991</v>
      </c>
      <c r="AE909" s="1" t="s">
        <v>125</v>
      </c>
      <c r="AG909" s="20">
        <v>89.08</v>
      </c>
      <c r="AH909" s="1">
        <v>91.719999999999899</v>
      </c>
      <c r="AI909" s="1" t="s">
        <v>125</v>
      </c>
      <c r="AK909" s="20">
        <v>99.08</v>
      </c>
      <c r="AL909" s="1">
        <v>917.20000000000505</v>
      </c>
      <c r="AM909" s="1" t="s">
        <v>125</v>
      </c>
      <c r="AO909" s="4">
        <v>109.08</v>
      </c>
      <c r="AP909" s="1">
        <v>908092</v>
      </c>
      <c r="AQ909" s="1" t="s">
        <v>125</v>
      </c>
      <c r="AS909" s="4">
        <v>119.08</v>
      </c>
      <c r="AT909" s="1">
        <v>908092000</v>
      </c>
      <c r="AU909" s="1" t="s">
        <v>125</v>
      </c>
      <c r="AW909" s="4">
        <v>129.08000000000001</v>
      </c>
      <c r="AX909" s="1">
        <v>908092000000</v>
      </c>
      <c r="AY909" s="1" t="s">
        <v>125</v>
      </c>
      <c r="BA909" s="4">
        <v>139.08000000000001</v>
      </c>
      <c r="BB909" s="1">
        <v>908092000000000</v>
      </c>
      <c r="BC909" s="1" t="s">
        <v>125</v>
      </c>
      <c r="BE909" s="4">
        <v>149.08000000000001</v>
      </c>
      <c r="BF909" s="1">
        <v>9.08092E+17</v>
      </c>
      <c r="BG909" s="1" t="s">
        <v>125</v>
      </c>
    </row>
    <row r="910" spans="1:59" x14ac:dyDescent="0.55000000000000004">
      <c r="A910" s="20">
        <v>9.09</v>
      </c>
      <c r="B910" s="1">
        <v>909</v>
      </c>
      <c r="C910" s="1" t="s">
        <v>131</v>
      </c>
      <c r="E910" s="4">
        <v>19.09</v>
      </c>
      <c r="F910" s="21">
        <v>54.630999999999503</v>
      </c>
      <c r="G910" s="1" t="s">
        <v>129</v>
      </c>
      <c r="I910" s="20">
        <v>29.09</v>
      </c>
      <c r="J910" s="1">
        <v>54.630999999999503</v>
      </c>
      <c r="K910" s="1" t="s">
        <v>134</v>
      </c>
      <c r="M910" s="20">
        <v>39.090000000000003</v>
      </c>
      <c r="N910" s="1">
        <v>21.906999999999901</v>
      </c>
      <c r="O910" s="1" t="s">
        <v>135</v>
      </c>
      <c r="Q910" s="20">
        <v>49.09</v>
      </c>
      <c r="R910" s="1">
        <v>6.4539999999999997</v>
      </c>
      <c r="S910" s="1" t="s">
        <v>137</v>
      </c>
      <c r="U910" s="20">
        <v>59.09</v>
      </c>
      <c r="V910" s="1">
        <v>27.906999999999702</v>
      </c>
      <c r="W910" s="1" t="s">
        <v>137</v>
      </c>
      <c r="Y910" s="20">
        <v>69.09</v>
      </c>
      <c r="Z910" s="1">
        <v>334.51500000000101</v>
      </c>
      <c r="AA910" s="1" t="s">
        <v>137</v>
      </c>
      <c r="AC910" s="20">
        <v>79.09</v>
      </c>
      <c r="AD910" s="1">
        <v>9.1809999999999103</v>
      </c>
      <c r="AE910" s="1" t="s">
        <v>125</v>
      </c>
      <c r="AG910" s="20">
        <v>89.09</v>
      </c>
      <c r="AH910" s="1">
        <v>91.809999999999903</v>
      </c>
      <c r="AI910" s="1" t="s">
        <v>125</v>
      </c>
      <c r="AK910" s="20">
        <v>99.09</v>
      </c>
      <c r="AL910" s="1">
        <v>918.10000000000502</v>
      </c>
      <c r="AM910" s="1" t="s">
        <v>125</v>
      </c>
      <c r="AO910" s="4">
        <v>109.09</v>
      </c>
      <c r="AP910" s="1">
        <v>909091</v>
      </c>
      <c r="AQ910" s="1" t="s">
        <v>125</v>
      </c>
      <c r="AS910" s="4">
        <v>119.09</v>
      </c>
      <c r="AT910" s="1">
        <v>909091000</v>
      </c>
      <c r="AU910" s="1" t="s">
        <v>125</v>
      </c>
      <c r="AW910" s="4">
        <v>129.09</v>
      </c>
      <c r="AX910" s="1">
        <v>909091000000</v>
      </c>
      <c r="AY910" s="1" t="s">
        <v>125</v>
      </c>
      <c r="BA910" s="4">
        <v>139.09</v>
      </c>
      <c r="BB910" s="1">
        <v>909091000000000</v>
      </c>
      <c r="BC910" s="1" t="s">
        <v>125</v>
      </c>
      <c r="BE910" s="4">
        <v>149.09</v>
      </c>
      <c r="BF910" s="1">
        <v>9.09091E+17</v>
      </c>
      <c r="BG910" s="1" t="s">
        <v>125</v>
      </c>
    </row>
    <row r="911" spans="1:59" x14ac:dyDescent="0.55000000000000004">
      <c r="A911" s="20">
        <v>9.1</v>
      </c>
      <c r="B911" s="1">
        <v>910</v>
      </c>
      <c r="C911" s="1" t="s">
        <v>131</v>
      </c>
      <c r="E911" s="4">
        <v>19.100000000000001</v>
      </c>
      <c r="F911" s="21">
        <v>54.6899999999995</v>
      </c>
      <c r="G911" s="1" t="s">
        <v>129</v>
      </c>
      <c r="I911" s="20">
        <v>29.1</v>
      </c>
      <c r="J911" s="1">
        <v>54.6899999999995</v>
      </c>
      <c r="K911" s="1" t="s">
        <v>134</v>
      </c>
      <c r="M911" s="20">
        <v>39.1</v>
      </c>
      <c r="N911" s="1">
        <v>21.9299999999999</v>
      </c>
      <c r="O911" s="1" t="s">
        <v>135</v>
      </c>
      <c r="Q911" s="20">
        <v>49.1</v>
      </c>
      <c r="R911" s="1">
        <v>6.4600000000000097</v>
      </c>
      <c r="S911" s="1" t="s">
        <v>137</v>
      </c>
      <c r="U911" s="20">
        <v>59.1</v>
      </c>
      <c r="V911" s="1">
        <v>27.929999999999701</v>
      </c>
      <c r="W911" s="1" t="s">
        <v>137</v>
      </c>
      <c r="Y911" s="20">
        <v>69.099999999999994</v>
      </c>
      <c r="Z911" s="1">
        <v>334.85000000000099</v>
      </c>
      <c r="AA911" s="1" t="s">
        <v>137</v>
      </c>
      <c r="AC911" s="20">
        <v>79.099999999999994</v>
      </c>
      <c r="AD911" s="1">
        <v>9.1899999999999107</v>
      </c>
      <c r="AE911" s="1" t="s">
        <v>125</v>
      </c>
      <c r="AG911" s="20">
        <v>89.1</v>
      </c>
      <c r="AH911" s="1">
        <v>91.899999999999906</v>
      </c>
      <c r="AI911" s="1" t="s">
        <v>125</v>
      </c>
      <c r="AK911" s="20">
        <v>99.1</v>
      </c>
      <c r="AL911" s="1">
        <v>919.000000000005</v>
      </c>
      <c r="AM911" s="1" t="s">
        <v>125</v>
      </c>
      <c r="AO911" s="4">
        <v>109.1</v>
      </c>
      <c r="AP911" s="1">
        <v>910090</v>
      </c>
      <c r="AQ911" s="1" t="s">
        <v>125</v>
      </c>
      <c r="AS911" s="4">
        <v>119.1</v>
      </c>
      <c r="AT911" s="1">
        <v>910090000</v>
      </c>
      <c r="AU911" s="1" t="s">
        <v>125</v>
      </c>
      <c r="AW911" s="4">
        <v>129.1</v>
      </c>
      <c r="AX911" s="1">
        <v>910090000000</v>
      </c>
      <c r="AY911" s="1" t="s">
        <v>125</v>
      </c>
      <c r="BA911" s="4">
        <v>139.1</v>
      </c>
      <c r="BB911" s="1">
        <v>910090000000000</v>
      </c>
      <c r="BC911" s="1" t="s">
        <v>125</v>
      </c>
      <c r="BE911" s="4">
        <v>149.1</v>
      </c>
      <c r="BF911" s="1">
        <v>9.1009E+17</v>
      </c>
      <c r="BG911" s="1" t="s">
        <v>125</v>
      </c>
    </row>
    <row r="912" spans="1:59" x14ac:dyDescent="0.55000000000000004">
      <c r="A912" s="20">
        <v>9.11</v>
      </c>
      <c r="B912" s="1">
        <v>911</v>
      </c>
      <c r="C912" s="1" t="s">
        <v>131</v>
      </c>
      <c r="E912" s="4">
        <v>19.11</v>
      </c>
      <c r="F912" s="21">
        <v>54.748999999999498</v>
      </c>
      <c r="G912" s="1" t="s">
        <v>129</v>
      </c>
      <c r="I912" s="20">
        <v>29.11</v>
      </c>
      <c r="J912" s="1">
        <v>54.748999999999498</v>
      </c>
      <c r="K912" s="1" t="s">
        <v>134</v>
      </c>
      <c r="M912" s="20">
        <v>39.11</v>
      </c>
      <c r="N912" s="1">
        <v>21.9529999999999</v>
      </c>
      <c r="O912" s="1" t="s">
        <v>135</v>
      </c>
      <c r="Q912" s="20">
        <v>49.11</v>
      </c>
      <c r="R912" s="1">
        <v>6.4660000000000002</v>
      </c>
      <c r="S912" s="1" t="s">
        <v>137</v>
      </c>
      <c r="U912" s="20">
        <v>59.11</v>
      </c>
      <c r="V912" s="1">
        <v>27.952999999999701</v>
      </c>
      <c r="W912" s="1" t="s">
        <v>137</v>
      </c>
      <c r="Y912" s="20">
        <v>69.11</v>
      </c>
      <c r="Z912" s="1">
        <v>335.18500000000103</v>
      </c>
      <c r="AA912" s="1" t="s">
        <v>137</v>
      </c>
      <c r="AC912" s="20">
        <v>79.11</v>
      </c>
      <c r="AD912" s="1">
        <v>9.1989999999999092</v>
      </c>
      <c r="AE912" s="1" t="s">
        <v>125</v>
      </c>
      <c r="AG912" s="20">
        <v>89.11</v>
      </c>
      <c r="AH912" s="1">
        <v>91.989999999999895</v>
      </c>
      <c r="AI912" s="1" t="s">
        <v>125</v>
      </c>
      <c r="AK912" s="20">
        <v>99.11</v>
      </c>
      <c r="AL912" s="1">
        <v>919.90000000000498</v>
      </c>
      <c r="AM912" s="1" t="s">
        <v>125</v>
      </c>
      <c r="AO912" s="4">
        <v>109.11</v>
      </c>
      <c r="AP912" s="1">
        <v>911089</v>
      </c>
      <c r="AQ912" s="1" t="s">
        <v>125</v>
      </c>
      <c r="AS912" s="4">
        <v>119.11</v>
      </c>
      <c r="AT912" s="1">
        <v>911089000</v>
      </c>
      <c r="AU912" s="1" t="s">
        <v>125</v>
      </c>
      <c r="AW912" s="4">
        <v>129.11000000000001</v>
      </c>
      <c r="AX912" s="1">
        <v>911089000000</v>
      </c>
      <c r="AY912" s="1" t="s">
        <v>125</v>
      </c>
      <c r="BA912" s="4">
        <v>139.11000000000001</v>
      </c>
      <c r="BB912" s="1">
        <v>911089000000000</v>
      </c>
      <c r="BC912" s="1" t="s">
        <v>125</v>
      </c>
      <c r="BE912" s="4">
        <v>149.11000000000001</v>
      </c>
      <c r="BF912" s="1">
        <v>9.11089E+17</v>
      </c>
      <c r="BG912" s="1" t="s">
        <v>125</v>
      </c>
    </row>
    <row r="913" spans="1:59" x14ac:dyDescent="0.55000000000000004">
      <c r="A913" s="20">
        <v>9.1199999999999992</v>
      </c>
      <c r="B913" s="1">
        <v>912</v>
      </c>
      <c r="C913" s="1" t="s">
        <v>131</v>
      </c>
      <c r="E913" s="4">
        <v>19.12</v>
      </c>
      <c r="F913" s="21">
        <v>54.807999999999502</v>
      </c>
      <c r="G913" s="1" t="s">
        <v>129</v>
      </c>
      <c r="I913" s="20">
        <v>29.12</v>
      </c>
      <c r="J913" s="1">
        <v>54.807999999999502</v>
      </c>
      <c r="K913" s="1" t="s">
        <v>134</v>
      </c>
      <c r="M913" s="20">
        <v>39.119999999999997</v>
      </c>
      <c r="N913" s="1">
        <v>21.9759999999999</v>
      </c>
      <c r="O913" s="1" t="s">
        <v>135</v>
      </c>
      <c r="Q913" s="20">
        <v>49.12</v>
      </c>
      <c r="R913" s="1">
        <v>6.4720000000000004</v>
      </c>
      <c r="S913" s="1" t="s">
        <v>137</v>
      </c>
      <c r="U913" s="20">
        <v>59.12</v>
      </c>
      <c r="V913" s="1">
        <v>27.975999999999701</v>
      </c>
      <c r="W913" s="1" t="s">
        <v>137</v>
      </c>
      <c r="Y913" s="20">
        <v>69.12</v>
      </c>
      <c r="Z913" s="1">
        <v>335.520000000001</v>
      </c>
      <c r="AA913" s="1" t="s">
        <v>137</v>
      </c>
      <c r="AC913" s="20">
        <v>79.12</v>
      </c>
      <c r="AD913" s="1">
        <v>9.2079999999999096</v>
      </c>
      <c r="AE913" s="1" t="s">
        <v>125</v>
      </c>
      <c r="AG913" s="20">
        <v>89.12</v>
      </c>
      <c r="AH913" s="1">
        <v>92.079999999999899</v>
      </c>
      <c r="AI913" s="1" t="s">
        <v>125</v>
      </c>
      <c r="AK913" s="20">
        <v>99.12</v>
      </c>
      <c r="AL913" s="1">
        <v>920.80000000000496</v>
      </c>
      <c r="AM913" s="1" t="s">
        <v>125</v>
      </c>
      <c r="AO913" s="4">
        <v>109.12</v>
      </c>
      <c r="AP913" s="1">
        <v>912088</v>
      </c>
      <c r="AQ913" s="1" t="s">
        <v>125</v>
      </c>
      <c r="AS913" s="4">
        <v>119.12</v>
      </c>
      <c r="AT913" s="1">
        <v>912088000</v>
      </c>
      <c r="AU913" s="1" t="s">
        <v>125</v>
      </c>
      <c r="AW913" s="4">
        <v>129.12</v>
      </c>
      <c r="AX913" s="1">
        <v>912088000000</v>
      </c>
      <c r="AY913" s="1" t="s">
        <v>125</v>
      </c>
      <c r="BA913" s="4">
        <v>139.12</v>
      </c>
      <c r="BB913" s="1">
        <v>912088000000000</v>
      </c>
      <c r="BC913" s="1" t="s">
        <v>125</v>
      </c>
      <c r="BE913" s="4">
        <v>149.12</v>
      </c>
      <c r="BF913" s="1">
        <v>9.12088E+17</v>
      </c>
      <c r="BG913" s="1" t="s">
        <v>125</v>
      </c>
    </row>
    <row r="914" spans="1:59" x14ac:dyDescent="0.55000000000000004">
      <c r="A914" s="20">
        <v>9.1300000000000008</v>
      </c>
      <c r="B914" s="1">
        <v>913</v>
      </c>
      <c r="C914" s="1" t="s">
        <v>131</v>
      </c>
      <c r="E914" s="4">
        <v>19.13</v>
      </c>
      <c r="F914" s="21">
        <v>54.8669999999995</v>
      </c>
      <c r="G914" s="1" t="s">
        <v>129</v>
      </c>
      <c r="I914" s="20">
        <v>29.13</v>
      </c>
      <c r="J914" s="1">
        <v>54.8669999999995</v>
      </c>
      <c r="K914" s="1" t="s">
        <v>134</v>
      </c>
      <c r="M914" s="20">
        <v>39.130000000000003</v>
      </c>
      <c r="N914" s="1">
        <v>21.998999999999899</v>
      </c>
      <c r="O914" s="1" t="s">
        <v>135</v>
      </c>
      <c r="Q914" s="20">
        <v>49.13</v>
      </c>
      <c r="R914" s="1">
        <v>6.4779999999999998</v>
      </c>
      <c r="S914" s="1" t="s">
        <v>137</v>
      </c>
      <c r="U914" s="20">
        <v>59.13</v>
      </c>
      <c r="V914" s="1">
        <v>27.9989999999997</v>
      </c>
      <c r="W914" s="1" t="s">
        <v>137</v>
      </c>
      <c r="Y914" s="20">
        <v>69.13</v>
      </c>
      <c r="Z914" s="1">
        <v>335.85500000000098</v>
      </c>
      <c r="AA914" s="1" t="s">
        <v>137</v>
      </c>
      <c r="AC914" s="20">
        <v>79.13</v>
      </c>
      <c r="AD914" s="1">
        <v>9.2169999999999099</v>
      </c>
      <c r="AE914" s="1" t="s">
        <v>125</v>
      </c>
      <c r="AG914" s="20">
        <v>89.13</v>
      </c>
      <c r="AH914" s="1">
        <v>92.169999999999902</v>
      </c>
      <c r="AI914" s="1" t="s">
        <v>125</v>
      </c>
      <c r="AK914" s="20">
        <v>99.13</v>
      </c>
      <c r="AL914" s="1">
        <v>921.70000000000505</v>
      </c>
      <c r="AM914" s="1" t="s">
        <v>125</v>
      </c>
      <c r="AO914" s="4">
        <v>109.13</v>
      </c>
      <c r="AP914" s="1">
        <v>913087</v>
      </c>
      <c r="AQ914" s="1" t="s">
        <v>125</v>
      </c>
      <c r="AS914" s="4">
        <v>119.13</v>
      </c>
      <c r="AT914" s="1">
        <v>913087000</v>
      </c>
      <c r="AU914" s="1" t="s">
        <v>125</v>
      </c>
      <c r="AW914" s="4">
        <v>129.13</v>
      </c>
      <c r="AX914" s="1">
        <v>913087000000</v>
      </c>
      <c r="AY914" s="1" t="s">
        <v>125</v>
      </c>
      <c r="BA914" s="4">
        <v>139.13</v>
      </c>
      <c r="BB914" s="1">
        <v>913087000000000</v>
      </c>
      <c r="BC914" s="1" t="s">
        <v>125</v>
      </c>
      <c r="BE914" s="4">
        <v>149.13</v>
      </c>
      <c r="BF914" s="1">
        <v>9.13087E+17</v>
      </c>
      <c r="BG914" s="1" t="s">
        <v>125</v>
      </c>
    </row>
    <row r="915" spans="1:59" x14ac:dyDescent="0.55000000000000004">
      <c r="A915" s="20">
        <v>9.14</v>
      </c>
      <c r="B915" s="1">
        <v>914</v>
      </c>
      <c r="C915" s="1" t="s">
        <v>131</v>
      </c>
      <c r="E915" s="4">
        <v>19.14</v>
      </c>
      <c r="F915" s="21">
        <v>54.925999999999497</v>
      </c>
      <c r="G915" s="1" t="s">
        <v>129</v>
      </c>
      <c r="I915" s="20">
        <v>29.14</v>
      </c>
      <c r="J915" s="1">
        <v>54.925999999999497</v>
      </c>
      <c r="K915" s="1" t="s">
        <v>134</v>
      </c>
      <c r="M915" s="20">
        <v>39.14</v>
      </c>
      <c r="N915" s="1">
        <v>22.021999999999899</v>
      </c>
      <c r="O915" s="1" t="s">
        <v>135</v>
      </c>
      <c r="Q915" s="20">
        <v>49.14</v>
      </c>
      <c r="R915" s="1">
        <v>6.4840000000000098</v>
      </c>
      <c r="S915" s="1" t="s">
        <v>137</v>
      </c>
      <c r="U915" s="20">
        <v>59.14</v>
      </c>
      <c r="V915" s="1">
        <v>28.0219999999997</v>
      </c>
      <c r="W915" s="1" t="s">
        <v>137</v>
      </c>
      <c r="Y915" s="20">
        <v>69.14</v>
      </c>
      <c r="Z915" s="1">
        <v>336.19000000000102</v>
      </c>
      <c r="AA915" s="1" t="s">
        <v>137</v>
      </c>
      <c r="AC915" s="20">
        <v>79.14</v>
      </c>
      <c r="AD915" s="1">
        <v>9.2259999999999103</v>
      </c>
      <c r="AE915" s="1" t="s">
        <v>125</v>
      </c>
      <c r="AG915" s="20">
        <v>89.14</v>
      </c>
      <c r="AH915" s="1">
        <v>92.259999999999906</v>
      </c>
      <c r="AI915" s="1" t="s">
        <v>125</v>
      </c>
      <c r="AK915" s="20">
        <v>99.14</v>
      </c>
      <c r="AL915" s="1">
        <v>922.60000000000502</v>
      </c>
      <c r="AM915" s="1" t="s">
        <v>125</v>
      </c>
      <c r="AO915" s="4">
        <v>109.14</v>
      </c>
      <c r="AP915" s="1">
        <v>914086</v>
      </c>
      <c r="AQ915" s="1" t="s">
        <v>125</v>
      </c>
      <c r="AS915" s="4">
        <v>119.14</v>
      </c>
      <c r="AT915" s="1">
        <v>914086000</v>
      </c>
      <c r="AU915" s="1" t="s">
        <v>125</v>
      </c>
      <c r="AW915" s="4">
        <v>129.13999999999999</v>
      </c>
      <c r="AX915" s="1">
        <v>914086000000</v>
      </c>
      <c r="AY915" s="1" t="s">
        <v>125</v>
      </c>
      <c r="BA915" s="4">
        <v>139.13999999999999</v>
      </c>
      <c r="BB915" s="1">
        <v>914086000000000</v>
      </c>
      <c r="BC915" s="1" t="s">
        <v>125</v>
      </c>
      <c r="BE915" s="4">
        <v>149.13999999999999</v>
      </c>
      <c r="BF915" s="1">
        <v>9.14086E+17</v>
      </c>
      <c r="BG915" s="1" t="s">
        <v>125</v>
      </c>
    </row>
    <row r="916" spans="1:59" x14ac:dyDescent="0.55000000000000004">
      <c r="A916" s="20">
        <v>9.15</v>
      </c>
      <c r="B916" s="1">
        <v>915</v>
      </c>
      <c r="C916" s="1" t="s">
        <v>131</v>
      </c>
      <c r="E916" s="4">
        <v>19.149999999999999</v>
      </c>
      <c r="F916" s="21">
        <v>54.984999999999502</v>
      </c>
      <c r="G916" s="1" t="s">
        <v>129</v>
      </c>
      <c r="I916" s="20">
        <v>29.15</v>
      </c>
      <c r="J916" s="1">
        <v>54.984999999999502</v>
      </c>
      <c r="K916" s="1" t="s">
        <v>134</v>
      </c>
      <c r="M916" s="20">
        <v>39.15</v>
      </c>
      <c r="N916" s="1">
        <v>22.044999999999899</v>
      </c>
      <c r="O916" s="1" t="s">
        <v>135</v>
      </c>
      <c r="Q916" s="20">
        <v>49.15</v>
      </c>
      <c r="R916" s="1">
        <v>6.49000000000001</v>
      </c>
      <c r="S916" s="1" t="s">
        <v>137</v>
      </c>
      <c r="U916" s="20">
        <v>59.15</v>
      </c>
      <c r="V916" s="1">
        <v>28.0449999999997</v>
      </c>
      <c r="W916" s="1" t="s">
        <v>137</v>
      </c>
      <c r="Y916" s="20">
        <v>69.150000000000006</v>
      </c>
      <c r="Z916" s="1">
        <v>336.525000000001</v>
      </c>
      <c r="AA916" s="1" t="s">
        <v>137</v>
      </c>
      <c r="AC916" s="20">
        <v>79.150000000000006</v>
      </c>
      <c r="AD916" s="1">
        <v>9.2349999999999106</v>
      </c>
      <c r="AE916" s="1" t="s">
        <v>125</v>
      </c>
      <c r="AG916" s="20">
        <v>89.15</v>
      </c>
      <c r="AH916" s="1">
        <v>92.349999999999895</v>
      </c>
      <c r="AI916" s="1" t="s">
        <v>125</v>
      </c>
      <c r="AK916" s="20">
        <v>99.15</v>
      </c>
      <c r="AL916" s="1">
        <v>923.500000000005</v>
      </c>
      <c r="AM916" s="1" t="s">
        <v>125</v>
      </c>
      <c r="AO916" s="4">
        <v>109.15</v>
      </c>
      <c r="AP916" s="1">
        <v>915085</v>
      </c>
      <c r="AQ916" s="1" t="s">
        <v>125</v>
      </c>
      <c r="AS916" s="4">
        <v>119.15</v>
      </c>
      <c r="AT916" s="1">
        <v>915085000</v>
      </c>
      <c r="AU916" s="1" t="s">
        <v>125</v>
      </c>
      <c r="AW916" s="4">
        <v>129.15</v>
      </c>
      <c r="AX916" s="1">
        <v>915085000000</v>
      </c>
      <c r="AY916" s="1" t="s">
        <v>125</v>
      </c>
      <c r="BA916" s="4">
        <v>139.15</v>
      </c>
      <c r="BB916" s="1">
        <v>915085000000000</v>
      </c>
      <c r="BC916" s="1" t="s">
        <v>125</v>
      </c>
      <c r="BE916" s="4">
        <v>149.15</v>
      </c>
      <c r="BF916" s="1">
        <v>9.15085E+17</v>
      </c>
      <c r="BG916" s="1" t="s">
        <v>125</v>
      </c>
    </row>
    <row r="917" spans="1:59" x14ac:dyDescent="0.55000000000000004">
      <c r="A917" s="20">
        <v>9.16</v>
      </c>
      <c r="B917" s="1">
        <v>916</v>
      </c>
      <c r="C917" s="1" t="s">
        <v>131</v>
      </c>
      <c r="E917" s="4">
        <v>19.16</v>
      </c>
      <c r="F917" s="21">
        <v>55.0439999999995</v>
      </c>
      <c r="G917" s="1" t="s">
        <v>129</v>
      </c>
      <c r="I917" s="20">
        <v>29.16</v>
      </c>
      <c r="J917" s="1">
        <v>55.0439999999995</v>
      </c>
      <c r="K917" s="1" t="s">
        <v>134</v>
      </c>
      <c r="M917" s="20">
        <v>39.159999999999997</v>
      </c>
      <c r="N917" s="1">
        <v>22.067999999999898</v>
      </c>
      <c r="O917" s="1" t="s">
        <v>135</v>
      </c>
      <c r="Q917" s="20">
        <v>49.16</v>
      </c>
      <c r="R917" s="1">
        <v>6.4960000000000004</v>
      </c>
      <c r="S917" s="1" t="s">
        <v>137</v>
      </c>
      <c r="U917" s="20">
        <v>59.16</v>
      </c>
      <c r="V917" s="1">
        <v>28.067999999999699</v>
      </c>
      <c r="W917" s="1" t="s">
        <v>137</v>
      </c>
      <c r="Y917" s="20">
        <v>69.16</v>
      </c>
      <c r="Z917" s="1">
        <v>336.86000000000098</v>
      </c>
      <c r="AA917" s="1" t="s">
        <v>137</v>
      </c>
      <c r="AC917" s="20">
        <v>79.16</v>
      </c>
      <c r="AD917" s="1">
        <v>9.2439999999999092</v>
      </c>
      <c r="AE917" s="1" t="s">
        <v>125</v>
      </c>
      <c r="AG917" s="20">
        <v>89.16</v>
      </c>
      <c r="AH917" s="1">
        <v>92.439999999999898</v>
      </c>
      <c r="AI917" s="1" t="s">
        <v>125</v>
      </c>
      <c r="AK917" s="20">
        <v>99.16</v>
      </c>
      <c r="AL917" s="1">
        <v>924.40000000000498</v>
      </c>
      <c r="AM917" s="1" t="s">
        <v>125</v>
      </c>
      <c r="AO917" s="4">
        <v>109.16</v>
      </c>
      <c r="AP917" s="1">
        <v>916084</v>
      </c>
      <c r="AQ917" s="1" t="s">
        <v>125</v>
      </c>
      <c r="AS917" s="4">
        <v>119.16</v>
      </c>
      <c r="AT917" s="1">
        <v>916084000</v>
      </c>
      <c r="AU917" s="1" t="s">
        <v>125</v>
      </c>
      <c r="AW917" s="4">
        <v>129.16</v>
      </c>
      <c r="AX917" s="1">
        <v>916084000000</v>
      </c>
      <c r="AY917" s="1" t="s">
        <v>125</v>
      </c>
      <c r="BA917" s="4">
        <v>139.16</v>
      </c>
      <c r="BB917" s="1">
        <v>916084000000000</v>
      </c>
      <c r="BC917" s="1" t="s">
        <v>125</v>
      </c>
      <c r="BE917" s="4">
        <v>149.16</v>
      </c>
      <c r="BF917" s="1">
        <v>9.16084E+17</v>
      </c>
      <c r="BG917" s="1" t="s">
        <v>125</v>
      </c>
    </row>
    <row r="918" spans="1:59" x14ac:dyDescent="0.55000000000000004">
      <c r="A918" s="20">
        <v>9.17</v>
      </c>
      <c r="B918" s="1">
        <v>917</v>
      </c>
      <c r="C918" s="1" t="s">
        <v>131</v>
      </c>
      <c r="E918" s="4">
        <v>19.170000000000002</v>
      </c>
      <c r="F918" s="21">
        <v>55.102999999999497</v>
      </c>
      <c r="G918" s="1" t="s">
        <v>129</v>
      </c>
      <c r="I918" s="20">
        <v>29.17</v>
      </c>
      <c r="J918" s="1">
        <v>55.102999999999497</v>
      </c>
      <c r="K918" s="1" t="s">
        <v>134</v>
      </c>
      <c r="M918" s="20">
        <v>39.17</v>
      </c>
      <c r="N918" s="1">
        <v>22.090999999999902</v>
      </c>
      <c r="O918" s="1" t="s">
        <v>135</v>
      </c>
      <c r="Q918" s="20">
        <v>49.17</v>
      </c>
      <c r="R918" s="1">
        <v>6.5019999999999998</v>
      </c>
      <c r="S918" s="1" t="s">
        <v>137</v>
      </c>
      <c r="U918" s="20">
        <v>59.17</v>
      </c>
      <c r="V918" s="1">
        <v>28.090999999999699</v>
      </c>
      <c r="W918" s="1" t="s">
        <v>137</v>
      </c>
      <c r="Y918" s="20">
        <v>69.17</v>
      </c>
      <c r="Z918" s="1">
        <v>337.19500000000102</v>
      </c>
      <c r="AA918" s="1" t="s">
        <v>137</v>
      </c>
      <c r="AC918" s="20">
        <v>79.17</v>
      </c>
      <c r="AD918" s="1">
        <v>9.2529999999999095</v>
      </c>
      <c r="AE918" s="1" t="s">
        <v>125</v>
      </c>
      <c r="AG918" s="20">
        <v>89.17</v>
      </c>
      <c r="AH918" s="1">
        <v>92.529999999999902</v>
      </c>
      <c r="AI918" s="1" t="s">
        <v>125</v>
      </c>
      <c r="AK918" s="20">
        <v>99.17</v>
      </c>
      <c r="AL918" s="1">
        <v>925.30000000000496</v>
      </c>
      <c r="AM918" s="1" t="s">
        <v>125</v>
      </c>
      <c r="AO918" s="4">
        <v>109.17</v>
      </c>
      <c r="AP918" s="1">
        <v>917083</v>
      </c>
      <c r="AQ918" s="1" t="s">
        <v>125</v>
      </c>
      <c r="AS918" s="4">
        <v>119.17</v>
      </c>
      <c r="AT918" s="1">
        <v>917083000</v>
      </c>
      <c r="AU918" s="1" t="s">
        <v>125</v>
      </c>
      <c r="AW918" s="4">
        <v>129.16999999999999</v>
      </c>
      <c r="AX918" s="1">
        <v>917083000000</v>
      </c>
      <c r="AY918" s="1" t="s">
        <v>125</v>
      </c>
      <c r="BA918" s="4">
        <v>139.16999999999999</v>
      </c>
      <c r="BB918" s="1">
        <v>917083000000000</v>
      </c>
      <c r="BC918" s="1" t="s">
        <v>125</v>
      </c>
      <c r="BE918" s="4">
        <v>149.16999999999999</v>
      </c>
      <c r="BF918" s="1">
        <v>9.17083E+17</v>
      </c>
      <c r="BG918" s="1" t="s">
        <v>125</v>
      </c>
    </row>
    <row r="919" spans="1:59" x14ac:dyDescent="0.55000000000000004">
      <c r="A919" s="20">
        <v>9.18</v>
      </c>
      <c r="B919" s="1">
        <v>918</v>
      </c>
      <c r="C919" s="1" t="s">
        <v>131</v>
      </c>
      <c r="E919" s="4">
        <v>19.18</v>
      </c>
      <c r="F919" s="21">
        <v>55.161999999999502</v>
      </c>
      <c r="G919" s="1" t="s">
        <v>129</v>
      </c>
      <c r="I919" s="20">
        <v>29.18</v>
      </c>
      <c r="J919" s="1">
        <v>55.161999999999502</v>
      </c>
      <c r="K919" s="1" t="s">
        <v>134</v>
      </c>
      <c r="M919" s="20">
        <v>39.18</v>
      </c>
      <c r="N919" s="1">
        <v>22.113999999999901</v>
      </c>
      <c r="O919" s="1" t="s">
        <v>135</v>
      </c>
      <c r="Q919" s="20">
        <v>49.18</v>
      </c>
      <c r="R919" s="1">
        <v>6.5080000000000098</v>
      </c>
      <c r="S919" s="1" t="s">
        <v>137</v>
      </c>
      <c r="U919" s="20">
        <v>59.18</v>
      </c>
      <c r="V919" s="1">
        <v>28.113999999999699</v>
      </c>
      <c r="W919" s="1" t="s">
        <v>137</v>
      </c>
      <c r="Y919" s="20">
        <v>69.180000000000007</v>
      </c>
      <c r="Z919" s="1">
        <v>337.530000000001</v>
      </c>
      <c r="AA919" s="1" t="s">
        <v>137</v>
      </c>
      <c r="AC919" s="20">
        <v>79.180000000000007</v>
      </c>
      <c r="AD919" s="1">
        <v>9.2619999999998992</v>
      </c>
      <c r="AE919" s="1" t="s">
        <v>125</v>
      </c>
      <c r="AG919" s="20">
        <v>89.18</v>
      </c>
      <c r="AH919" s="1">
        <v>92.619999999999905</v>
      </c>
      <c r="AI919" s="1" t="s">
        <v>125</v>
      </c>
      <c r="AK919" s="20">
        <v>99.18</v>
      </c>
      <c r="AL919" s="1">
        <v>926.20000000000505</v>
      </c>
      <c r="AM919" s="1" t="s">
        <v>125</v>
      </c>
      <c r="AO919" s="4">
        <v>109.18</v>
      </c>
      <c r="AP919" s="1">
        <v>918082</v>
      </c>
      <c r="AQ919" s="1" t="s">
        <v>125</v>
      </c>
      <c r="AS919" s="4">
        <v>119.18</v>
      </c>
      <c r="AT919" s="1">
        <v>918082000</v>
      </c>
      <c r="AU919" s="1" t="s">
        <v>125</v>
      </c>
      <c r="AW919" s="4">
        <v>129.18</v>
      </c>
      <c r="AX919" s="1">
        <v>918082000000</v>
      </c>
      <c r="AY919" s="1" t="s">
        <v>125</v>
      </c>
      <c r="BA919" s="4">
        <v>139.18</v>
      </c>
      <c r="BB919" s="1">
        <v>918082000000000</v>
      </c>
      <c r="BC919" s="1" t="s">
        <v>125</v>
      </c>
      <c r="BE919" s="4">
        <v>149.18</v>
      </c>
      <c r="BF919" s="1">
        <v>9.18082E+17</v>
      </c>
      <c r="BG919" s="1" t="s">
        <v>125</v>
      </c>
    </row>
    <row r="920" spans="1:59" x14ac:dyDescent="0.55000000000000004">
      <c r="A920" s="20">
        <v>9.19</v>
      </c>
      <c r="B920" s="1">
        <v>919</v>
      </c>
      <c r="C920" s="1" t="s">
        <v>131</v>
      </c>
      <c r="E920" s="4">
        <v>19.190000000000001</v>
      </c>
      <c r="F920" s="21">
        <v>55.220999999999499</v>
      </c>
      <c r="G920" s="1" t="s">
        <v>129</v>
      </c>
      <c r="I920" s="20">
        <v>29.19</v>
      </c>
      <c r="J920" s="1">
        <v>55.220999999999499</v>
      </c>
      <c r="K920" s="1" t="s">
        <v>134</v>
      </c>
      <c r="M920" s="20">
        <v>39.19</v>
      </c>
      <c r="N920" s="1">
        <v>22.136999999999901</v>
      </c>
      <c r="O920" s="1" t="s">
        <v>135</v>
      </c>
      <c r="Q920" s="20">
        <v>49.19</v>
      </c>
      <c r="R920" s="1">
        <v>6.5140000000000002</v>
      </c>
      <c r="S920" s="1" t="s">
        <v>137</v>
      </c>
      <c r="U920" s="20">
        <v>59.19</v>
      </c>
      <c r="V920" s="1">
        <v>28.136999999999698</v>
      </c>
      <c r="W920" s="1" t="s">
        <v>137</v>
      </c>
      <c r="Y920" s="20">
        <v>69.19</v>
      </c>
      <c r="Z920" s="1">
        <v>337.86500000000098</v>
      </c>
      <c r="AA920" s="1" t="s">
        <v>137</v>
      </c>
      <c r="AC920" s="20">
        <v>79.19</v>
      </c>
      <c r="AD920" s="1">
        <v>9.2709999999998995</v>
      </c>
      <c r="AE920" s="1" t="s">
        <v>125</v>
      </c>
      <c r="AG920" s="20">
        <v>89.19</v>
      </c>
      <c r="AH920" s="1">
        <v>92.709999999999894</v>
      </c>
      <c r="AI920" s="1" t="s">
        <v>125</v>
      </c>
      <c r="AK920" s="20">
        <v>99.19</v>
      </c>
      <c r="AL920" s="1">
        <v>927.10000000000502</v>
      </c>
      <c r="AM920" s="1" t="s">
        <v>125</v>
      </c>
      <c r="AO920" s="4">
        <v>109.19</v>
      </c>
      <c r="AP920" s="1">
        <v>919081</v>
      </c>
      <c r="AQ920" s="1" t="s">
        <v>125</v>
      </c>
      <c r="AS920" s="4">
        <v>119.19</v>
      </c>
      <c r="AT920" s="1">
        <v>919081000</v>
      </c>
      <c r="AU920" s="1" t="s">
        <v>125</v>
      </c>
      <c r="AW920" s="4">
        <v>129.19</v>
      </c>
      <c r="AX920" s="1">
        <v>919081000000</v>
      </c>
      <c r="AY920" s="1" t="s">
        <v>125</v>
      </c>
      <c r="BA920" s="4">
        <v>139.19</v>
      </c>
      <c r="BB920" s="1">
        <v>919081000000000</v>
      </c>
      <c r="BC920" s="1" t="s">
        <v>125</v>
      </c>
      <c r="BE920" s="4">
        <v>149.19</v>
      </c>
      <c r="BF920" s="1">
        <v>9.19081E+17</v>
      </c>
      <c r="BG920" s="1" t="s">
        <v>125</v>
      </c>
    </row>
    <row r="921" spans="1:59" x14ac:dyDescent="0.55000000000000004">
      <c r="A921" s="20">
        <v>9.1999999999999993</v>
      </c>
      <c r="B921" s="1">
        <v>920</v>
      </c>
      <c r="C921" s="1" t="s">
        <v>131</v>
      </c>
      <c r="E921" s="4">
        <v>19.2</v>
      </c>
      <c r="F921" s="21">
        <v>55.279999999999497</v>
      </c>
      <c r="G921" s="1" t="s">
        <v>129</v>
      </c>
      <c r="I921" s="20">
        <v>29.2</v>
      </c>
      <c r="J921" s="1">
        <v>55.279999999999497</v>
      </c>
      <c r="K921" s="1" t="s">
        <v>134</v>
      </c>
      <c r="M921" s="20">
        <v>39.200000000000003</v>
      </c>
      <c r="N921" s="1">
        <v>22.159999999999901</v>
      </c>
      <c r="O921" s="1" t="s">
        <v>135</v>
      </c>
      <c r="Q921" s="20">
        <v>49.2</v>
      </c>
      <c r="R921" s="1">
        <v>6.52</v>
      </c>
      <c r="S921" s="1" t="s">
        <v>137</v>
      </c>
      <c r="U921" s="20">
        <v>59.2</v>
      </c>
      <c r="V921" s="1">
        <v>28.159999999999702</v>
      </c>
      <c r="W921" s="1" t="s">
        <v>137</v>
      </c>
      <c r="Y921" s="20">
        <v>69.2</v>
      </c>
      <c r="Z921" s="1">
        <v>338.20000000000101</v>
      </c>
      <c r="AA921" s="1" t="s">
        <v>137</v>
      </c>
      <c r="AC921" s="20">
        <v>79.2</v>
      </c>
      <c r="AD921" s="1">
        <v>9.2799999999999105</v>
      </c>
      <c r="AE921" s="1" t="s">
        <v>125</v>
      </c>
      <c r="AG921" s="20">
        <v>89.2</v>
      </c>
      <c r="AH921" s="1">
        <v>92.799999999999898</v>
      </c>
      <c r="AI921" s="1" t="s">
        <v>125</v>
      </c>
      <c r="AK921" s="20">
        <v>99.2</v>
      </c>
      <c r="AL921" s="1">
        <v>928.000000000005</v>
      </c>
      <c r="AM921" s="1" t="s">
        <v>125</v>
      </c>
      <c r="AO921" s="4">
        <v>109.2</v>
      </c>
      <c r="AP921" s="1">
        <v>920080</v>
      </c>
      <c r="AQ921" s="1" t="s">
        <v>125</v>
      </c>
      <c r="AS921" s="4">
        <v>119.2</v>
      </c>
      <c r="AT921" s="1">
        <v>920080000</v>
      </c>
      <c r="AU921" s="1" t="s">
        <v>125</v>
      </c>
      <c r="AW921" s="4">
        <v>129.19999999999999</v>
      </c>
      <c r="AX921" s="1">
        <v>920080000000</v>
      </c>
      <c r="AY921" s="1" t="s">
        <v>125</v>
      </c>
      <c r="BA921" s="4">
        <v>139.19999999999999</v>
      </c>
      <c r="BB921" s="1">
        <v>920080000000000</v>
      </c>
      <c r="BC921" s="1" t="s">
        <v>125</v>
      </c>
      <c r="BE921" s="4">
        <v>149.19999999999999</v>
      </c>
      <c r="BF921" s="1">
        <v>9.2008E+17</v>
      </c>
      <c r="BG921" s="1" t="s">
        <v>125</v>
      </c>
    </row>
    <row r="922" spans="1:59" x14ac:dyDescent="0.55000000000000004">
      <c r="A922" s="20">
        <v>9.2100000000000009</v>
      </c>
      <c r="B922" s="1">
        <v>921</v>
      </c>
      <c r="C922" s="1" t="s">
        <v>131</v>
      </c>
      <c r="E922" s="4">
        <v>19.21</v>
      </c>
      <c r="F922" s="21">
        <v>55.338999999999501</v>
      </c>
      <c r="G922" s="1" t="s">
        <v>129</v>
      </c>
      <c r="I922" s="20">
        <v>29.21</v>
      </c>
      <c r="J922" s="1">
        <v>55.338999999999501</v>
      </c>
      <c r="K922" s="1" t="s">
        <v>134</v>
      </c>
      <c r="M922" s="20">
        <v>39.21</v>
      </c>
      <c r="N922" s="1">
        <v>22.1829999999999</v>
      </c>
      <c r="O922" s="1" t="s">
        <v>135</v>
      </c>
      <c r="Q922" s="20">
        <v>49.21</v>
      </c>
      <c r="R922" s="1">
        <v>6.5259999999999998</v>
      </c>
      <c r="S922" s="1" t="s">
        <v>137</v>
      </c>
      <c r="U922" s="20">
        <v>59.21</v>
      </c>
      <c r="V922" s="1">
        <v>28.182999999999701</v>
      </c>
      <c r="W922" s="1" t="s">
        <v>137</v>
      </c>
      <c r="Y922" s="20">
        <v>69.209999999999994</v>
      </c>
      <c r="Z922" s="1">
        <v>338.53500000000099</v>
      </c>
      <c r="AA922" s="1" t="s">
        <v>137</v>
      </c>
      <c r="AC922" s="20">
        <v>79.209999999999994</v>
      </c>
      <c r="AD922" s="1">
        <v>9.2889999999999109</v>
      </c>
      <c r="AE922" s="1" t="s">
        <v>125</v>
      </c>
      <c r="AG922" s="20">
        <v>89.21</v>
      </c>
      <c r="AH922" s="1">
        <v>92.889999999999901</v>
      </c>
      <c r="AI922" s="1" t="s">
        <v>125</v>
      </c>
      <c r="AK922" s="20">
        <v>99.21</v>
      </c>
      <c r="AL922" s="1">
        <v>928.90000000000498</v>
      </c>
      <c r="AM922" s="1" t="s">
        <v>125</v>
      </c>
      <c r="AO922" s="4">
        <v>109.21</v>
      </c>
      <c r="AP922" s="1">
        <v>921079</v>
      </c>
      <c r="AQ922" s="1" t="s">
        <v>125</v>
      </c>
      <c r="AS922" s="4">
        <v>119.21</v>
      </c>
      <c r="AT922" s="1">
        <v>921079000</v>
      </c>
      <c r="AU922" s="1" t="s">
        <v>125</v>
      </c>
      <c r="AW922" s="4">
        <v>129.21</v>
      </c>
      <c r="AX922" s="1">
        <v>921079000000</v>
      </c>
      <c r="AY922" s="1" t="s">
        <v>125</v>
      </c>
      <c r="BA922" s="4">
        <v>139.21</v>
      </c>
      <c r="BB922" s="1">
        <v>921079000000000</v>
      </c>
      <c r="BC922" s="1" t="s">
        <v>125</v>
      </c>
      <c r="BE922" s="4">
        <v>149.21</v>
      </c>
      <c r="BF922" s="1">
        <v>9.21079E+17</v>
      </c>
      <c r="BG922" s="1" t="s">
        <v>125</v>
      </c>
    </row>
    <row r="923" spans="1:59" x14ac:dyDescent="0.55000000000000004">
      <c r="A923" s="20">
        <v>9.2200000000000006</v>
      </c>
      <c r="B923" s="1">
        <v>922</v>
      </c>
      <c r="C923" s="1" t="s">
        <v>131</v>
      </c>
      <c r="E923" s="4">
        <v>19.22</v>
      </c>
      <c r="F923" s="21">
        <v>55.397999999999499</v>
      </c>
      <c r="G923" s="1" t="s">
        <v>129</v>
      </c>
      <c r="I923" s="20">
        <v>29.22</v>
      </c>
      <c r="J923" s="1">
        <v>55.397999999999499</v>
      </c>
      <c r="K923" s="1" t="s">
        <v>134</v>
      </c>
      <c r="M923" s="20">
        <v>39.22</v>
      </c>
      <c r="N923" s="1">
        <v>22.2059999999999</v>
      </c>
      <c r="O923" s="1" t="s">
        <v>135</v>
      </c>
      <c r="Q923" s="20">
        <v>49.22</v>
      </c>
      <c r="R923" s="1">
        <v>6.5320000000000098</v>
      </c>
      <c r="S923" s="1" t="s">
        <v>137</v>
      </c>
      <c r="U923" s="20">
        <v>59.22</v>
      </c>
      <c r="V923" s="1">
        <v>28.205999999999701</v>
      </c>
      <c r="W923" s="1" t="s">
        <v>137</v>
      </c>
      <c r="Y923" s="20">
        <v>69.22</v>
      </c>
      <c r="Z923" s="1">
        <v>338.87000000000103</v>
      </c>
      <c r="AA923" s="1" t="s">
        <v>137</v>
      </c>
      <c r="AC923" s="20">
        <v>79.22</v>
      </c>
      <c r="AD923" s="1">
        <v>9.2979999999999094</v>
      </c>
      <c r="AE923" s="1" t="s">
        <v>125</v>
      </c>
      <c r="AG923" s="20">
        <v>89.22</v>
      </c>
      <c r="AH923" s="1">
        <v>92.979999999999905</v>
      </c>
      <c r="AI923" s="1" t="s">
        <v>125</v>
      </c>
      <c r="AK923" s="20">
        <v>99.22</v>
      </c>
      <c r="AL923" s="1">
        <v>929.80000000000496</v>
      </c>
      <c r="AM923" s="1" t="s">
        <v>125</v>
      </c>
      <c r="AO923" s="4">
        <v>109.22</v>
      </c>
      <c r="AP923" s="1">
        <v>922078</v>
      </c>
      <c r="AQ923" s="1" t="s">
        <v>125</v>
      </c>
      <c r="AS923" s="4">
        <v>119.22</v>
      </c>
      <c r="AT923" s="1">
        <v>922078000</v>
      </c>
      <c r="AU923" s="1" t="s">
        <v>125</v>
      </c>
      <c r="AW923" s="4">
        <v>129.22</v>
      </c>
      <c r="AX923" s="1">
        <v>922078000000</v>
      </c>
      <c r="AY923" s="1" t="s">
        <v>125</v>
      </c>
      <c r="BA923" s="4">
        <v>139.22</v>
      </c>
      <c r="BB923" s="1">
        <v>922078000000000</v>
      </c>
      <c r="BC923" s="1" t="s">
        <v>125</v>
      </c>
      <c r="BE923" s="4">
        <v>149.22</v>
      </c>
      <c r="BF923" s="1">
        <v>9.22078E+17</v>
      </c>
      <c r="BG923" s="1" t="s">
        <v>125</v>
      </c>
    </row>
    <row r="924" spans="1:59" x14ac:dyDescent="0.55000000000000004">
      <c r="A924" s="20">
        <v>9.23</v>
      </c>
      <c r="B924" s="1">
        <v>923</v>
      </c>
      <c r="C924" s="1" t="s">
        <v>131</v>
      </c>
      <c r="E924" s="4">
        <v>19.23</v>
      </c>
      <c r="F924" s="21">
        <v>55.456999999999503</v>
      </c>
      <c r="G924" s="1" t="s">
        <v>129</v>
      </c>
      <c r="I924" s="20">
        <v>29.23</v>
      </c>
      <c r="J924" s="1">
        <v>55.456999999999503</v>
      </c>
      <c r="K924" s="1" t="s">
        <v>134</v>
      </c>
      <c r="M924" s="20">
        <v>39.229999999999997</v>
      </c>
      <c r="N924" s="1">
        <v>22.2289999999999</v>
      </c>
      <c r="O924" s="1" t="s">
        <v>135</v>
      </c>
      <c r="Q924" s="20">
        <v>49.23</v>
      </c>
      <c r="R924" s="1">
        <v>6.53800000000001</v>
      </c>
      <c r="S924" s="1" t="s">
        <v>137</v>
      </c>
      <c r="U924" s="20">
        <v>59.23</v>
      </c>
      <c r="V924" s="1">
        <v>28.228999999999701</v>
      </c>
      <c r="W924" s="1" t="s">
        <v>137</v>
      </c>
      <c r="Y924" s="20">
        <v>69.23</v>
      </c>
      <c r="Z924" s="1">
        <v>339.20500000000101</v>
      </c>
      <c r="AA924" s="1" t="s">
        <v>137</v>
      </c>
      <c r="AC924" s="20">
        <v>79.23</v>
      </c>
      <c r="AD924" s="1">
        <v>9.3069999999998991</v>
      </c>
      <c r="AE924" s="1" t="s">
        <v>125</v>
      </c>
      <c r="AG924" s="20">
        <v>89.23</v>
      </c>
      <c r="AH924" s="1">
        <v>93.069999999999894</v>
      </c>
      <c r="AI924" s="1" t="s">
        <v>125</v>
      </c>
      <c r="AK924" s="20">
        <v>99.23</v>
      </c>
      <c r="AL924" s="1">
        <v>930.70000000000505</v>
      </c>
      <c r="AM924" s="1" t="s">
        <v>125</v>
      </c>
      <c r="AO924" s="4">
        <v>109.23</v>
      </c>
      <c r="AP924" s="1">
        <v>923077</v>
      </c>
      <c r="AQ924" s="1" t="s">
        <v>125</v>
      </c>
      <c r="AS924" s="4">
        <v>119.23</v>
      </c>
      <c r="AT924" s="1">
        <v>923077000</v>
      </c>
      <c r="AU924" s="1" t="s">
        <v>125</v>
      </c>
      <c r="AW924" s="4">
        <v>129.22999999999999</v>
      </c>
      <c r="AX924" s="1">
        <v>923077000000</v>
      </c>
      <c r="AY924" s="1" t="s">
        <v>125</v>
      </c>
      <c r="BA924" s="4">
        <v>139.22999999999999</v>
      </c>
      <c r="BB924" s="1">
        <v>923077000000000</v>
      </c>
      <c r="BC924" s="1" t="s">
        <v>125</v>
      </c>
      <c r="BE924" s="4">
        <v>149.22999999999999</v>
      </c>
      <c r="BF924" s="1">
        <v>9.23077E+17</v>
      </c>
      <c r="BG924" s="1" t="s">
        <v>125</v>
      </c>
    </row>
    <row r="925" spans="1:59" x14ac:dyDescent="0.55000000000000004">
      <c r="A925" s="20">
        <v>9.24</v>
      </c>
      <c r="B925" s="1">
        <v>924</v>
      </c>
      <c r="C925" s="1" t="s">
        <v>131</v>
      </c>
      <c r="E925" s="4">
        <v>19.239999999999998</v>
      </c>
      <c r="F925" s="21">
        <v>55.515999999999501</v>
      </c>
      <c r="G925" s="1" t="s">
        <v>129</v>
      </c>
      <c r="I925" s="20">
        <v>29.24</v>
      </c>
      <c r="J925" s="1">
        <v>55.515999999999501</v>
      </c>
      <c r="K925" s="1" t="s">
        <v>134</v>
      </c>
      <c r="M925" s="20">
        <v>39.24</v>
      </c>
      <c r="N925" s="1">
        <v>22.251999999999899</v>
      </c>
      <c r="O925" s="1" t="s">
        <v>135</v>
      </c>
      <c r="Q925" s="20">
        <v>49.24</v>
      </c>
      <c r="R925" s="1">
        <v>6.5439999999999996</v>
      </c>
      <c r="S925" s="1" t="s">
        <v>137</v>
      </c>
      <c r="U925" s="20">
        <v>59.24</v>
      </c>
      <c r="V925" s="1">
        <v>28.2519999999997</v>
      </c>
      <c r="W925" s="1" t="s">
        <v>137</v>
      </c>
      <c r="Y925" s="20">
        <v>69.239999999999995</v>
      </c>
      <c r="Z925" s="1">
        <v>339.54000000000099</v>
      </c>
      <c r="AA925" s="1" t="s">
        <v>137</v>
      </c>
      <c r="AC925" s="20">
        <v>79.239999999999995</v>
      </c>
      <c r="AD925" s="1">
        <v>9.3159999999998995</v>
      </c>
      <c r="AE925" s="1" t="s">
        <v>125</v>
      </c>
      <c r="AG925" s="20">
        <v>89.24</v>
      </c>
      <c r="AH925" s="1">
        <v>93.159999999999897</v>
      </c>
      <c r="AI925" s="1" t="s">
        <v>125</v>
      </c>
      <c r="AK925" s="20">
        <v>99.24</v>
      </c>
      <c r="AL925" s="1">
        <v>931.60000000000502</v>
      </c>
      <c r="AM925" s="1" t="s">
        <v>125</v>
      </c>
      <c r="AO925" s="4">
        <v>109.24</v>
      </c>
      <c r="AP925" s="1">
        <v>924076</v>
      </c>
      <c r="AQ925" s="1" t="s">
        <v>125</v>
      </c>
      <c r="AS925" s="4">
        <v>119.24</v>
      </c>
      <c r="AT925" s="1">
        <v>924076000</v>
      </c>
      <c r="AU925" s="1" t="s">
        <v>125</v>
      </c>
      <c r="AW925" s="4">
        <v>129.24</v>
      </c>
      <c r="AX925" s="1">
        <v>924076000000</v>
      </c>
      <c r="AY925" s="1" t="s">
        <v>125</v>
      </c>
      <c r="BA925" s="4">
        <v>139.24</v>
      </c>
      <c r="BB925" s="1">
        <v>924076000000000</v>
      </c>
      <c r="BC925" s="1" t="s">
        <v>125</v>
      </c>
      <c r="BE925" s="4">
        <v>149.24</v>
      </c>
      <c r="BF925" s="1">
        <v>9.24076E+17</v>
      </c>
      <c r="BG925" s="1" t="s">
        <v>125</v>
      </c>
    </row>
    <row r="926" spans="1:59" x14ac:dyDescent="0.55000000000000004">
      <c r="A926" s="20">
        <v>9.25</v>
      </c>
      <c r="B926" s="1">
        <v>925</v>
      </c>
      <c r="C926" s="1" t="s">
        <v>131</v>
      </c>
      <c r="E926" s="4">
        <v>19.25</v>
      </c>
      <c r="F926" s="21">
        <v>55.574999999999498</v>
      </c>
      <c r="G926" s="1" t="s">
        <v>129</v>
      </c>
      <c r="I926" s="20">
        <v>29.25</v>
      </c>
      <c r="J926" s="1">
        <v>55.574999999999498</v>
      </c>
      <c r="K926" s="1" t="s">
        <v>134</v>
      </c>
      <c r="M926" s="20">
        <v>39.25</v>
      </c>
      <c r="N926" s="1">
        <v>22.274999999999899</v>
      </c>
      <c r="O926" s="1" t="s">
        <v>135</v>
      </c>
      <c r="Q926" s="20">
        <v>49.25</v>
      </c>
      <c r="R926" s="1">
        <v>6.55</v>
      </c>
      <c r="S926" s="1" t="s">
        <v>137</v>
      </c>
      <c r="U926" s="20">
        <v>59.25</v>
      </c>
      <c r="V926" s="1">
        <v>28.2749999999997</v>
      </c>
      <c r="W926" s="1" t="s">
        <v>137</v>
      </c>
      <c r="Y926" s="20">
        <v>69.25</v>
      </c>
      <c r="Z926" s="1">
        <v>339.87500000000102</v>
      </c>
      <c r="AA926" s="1" t="s">
        <v>137</v>
      </c>
      <c r="AC926" s="20">
        <v>79.25</v>
      </c>
      <c r="AD926" s="1">
        <v>9.3249999999999105</v>
      </c>
      <c r="AE926" s="1" t="s">
        <v>125</v>
      </c>
      <c r="AG926" s="20">
        <v>89.25</v>
      </c>
      <c r="AH926" s="1">
        <v>93.249999999999901</v>
      </c>
      <c r="AI926" s="1" t="s">
        <v>125</v>
      </c>
      <c r="AK926" s="20">
        <v>99.25</v>
      </c>
      <c r="AL926" s="1">
        <v>932.500000000005</v>
      </c>
      <c r="AM926" s="1" t="s">
        <v>125</v>
      </c>
      <c r="AO926" s="4">
        <v>109.25</v>
      </c>
      <c r="AP926" s="1">
        <v>925075</v>
      </c>
      <c r="AQ926" s="1" t="s">
        <v>125</v>
      </c>
      <c r="AS926" s="4">
        <v>119.25</v>
      </c>
      <c r="AT926" s="1">
        <v>925075000</v>
      </c>
      <c r="AU926" s="1" t="s">
        <v>125</v>
      </c>
      <c r="AW926" s="4">
        <v>129.25</v>
      </c>
      <c r="AX926" s="1">
        <v>925075000000</v>
      </c>
      <c r="AY926" s="1" t="s">
        <v>125</v>
      </c>
      <c r="BA926" s="4">
        <v>139.25</v>
      </c>
      <c r="BB926" s="1">
        <v>925075000000000</v>
      </c>
      <c r="BC926" s="1" t="s">
        <v>125</v>
      </c>
      <c r="BE926" s="4">
        <v>149.25</v>
      </c>
      <c r="BF926" s="1">
        <v>9.25075E+17</v>
      </c>
      <c r="BG926" s="1" t="s">
        <v>125</v>
      </c>
    </row>
    <row r="927" spans="1:59" x14ac:dyDescent="0.55000000000000004">
      <c r="A927" s="20">
        <v>9.26</v>
      </c>
      <c r="B927" s="1">
        <v>926</v>
      </c>
      <c r="C927" s="1" t="s">
        <v>131</v>
      </c>
      <c r="E927" s="4">
        <v>19.260000000000002</v>
      </c>
      <c r="F927" s="21">
        <v>55.633999999999503</v>
      </c>
      <c r="G927" s="1" t="s">
        <v>129</v>
      </c>
      <c r="I927" s="20">
        <v>29.26</v>
      </c>
      <c r="J927" s="1">
        <v>55.633999999999503</v>
      </c>
      <c r="K927" s="1" t="s">
        <v>134</v>
      </c>
      <c r="M927" s="20">
        <v>39.26</v>
      </c>
      <c r="N927" s="1">
        <v>22.297999999999899</v>
      </c>
      <c r="O927" s="1" t="s">
        <v>135</v>
      </c>
      <c r="Q927" s="20">
        <v>49.26</v>
      </c>
      <c r="R927" s="1">
        <v>6.5560000000000098</v>
      </c>
      <c r="S927" s="1" t="s">
        <v>137</v>
      </c>
      <c r="U927" s="20">
        <v>59.26</v>
      </c>
      <c r="V927" s="1">
        <v>28.2979999999997</v>
      </c>
      <c r="W927" s="1" t="s">
        <v>137</v>
      </c>
      <c r="Y927" s="20">
        <v>69.260000000000005</v>
      </c>
      <c r="Z927" s="1">
        <v>340.210000000001</v>
      </c>
      <c r="AA927" s="1" t="s">
        <v>137</v>
      </c>
      <c r="AC927" s="20">
        <v>79.260000000000005</v>
      </c>
      <c r="AD927" s="1">
        <v>9.3339999999999002</v>
      </c>
      <c r="AE927" s="1" t="s">
        <v>125</v>
      </c>
      <c r="AG927" s="20">
        <v>89.26</v>
      </c>
      <c r="AH927" s="1">
        <v>93.339999999999904</v>
      </c>
      <c r="AI927" s="1" t="s">
        <v>125</v>
      </c>
      <c r="AK927" s="20">
        <v>99.26</v>
      </c>
      <c r="AL927" s="1">
        <v>933.40000000000498</v>
      </c>
      <c r="AM927" s="1" t="s">
        <v>125</v>
      </c>
      <c r="AO927" s="4">
        <v>109.26</v>
      </c>
      <c r="AP927" s="1">
        <v>926074</v>
      </c>
      <c r="AQ927" s="1" t="s">
        <v>125</v>
      </c>
      <c r="AS927" s="4">
        <v>119.26</v>
      </c>
      <c r="AT927" s="1">
        <v>926074000</v>
      </c>
      <c r="AU927" s="1" t="s">
        <v>125</v>
      </c>
      <c r="AW927" s="4">
        <v>129.26</v>
      </c>
      <c r="AX927" s="1">
        <v>926074000000</v>
      </c>
      <c r="AY927" s="1" t="s">
        <v>125</v>
      </c>
      <c r="BA927" s="4">
        <v>139.26</v>
      </c>
      <c r="BB927" s="1">
        <v>926074000000000</v>
      </c>
      <c r="BC927" s="1" t="s">
        <v>125</v>
      </c>
      <c r="BE927" s="4">
        <v>149.26</v>
      </c>
      <c r="BF927" s="1">
        <v>9.26074E+17</v>
      </c>
      <c r="BG927" s="1" t="s">
        <v>125</v>
      </c>
    </row>
    <row r="928" spans="1:59" x14ac:dyDescent="0.55000000000000004">
      <c r="A928" s="20">
        <v>9.27</v>
      </c>
      <c r="B928" s="1">
        <v>927</v>
      </c>
      <c r="C928" s="1" t="s">
        <v>131</v>
      </c>
      <c r="E928" s="4">
        <v>19.27</v>
      </c>
      <c r="F928" s="21">
        <v>55.6929999999995</v>
      </c>
      <c r="G928" s="1" t="s">
        <v>129</v>
      </c>
      <c r="I928" s="20">
        <v>29.27</v>
      </c>
      <c r="J928" s="1">
        <v>55.6929999999995</v>
      </c>
      <c r="K928" s="1" t="s">
        <v>134</v>
      </c>
      <c r="M928" s="20">
        <v>39.270000000000003</v>
      </c>
      <c r="N928" s="1">
        <v>22.320999999999898</v>
      </c>
      <c r="O928" s="1" t="s">
        <v>135</v>
      </c>
      <c r="Q928" s="20">
        <v>49.27</v>
      </c>
      <c r="R928" s="1">
        <v>6.5620000000000003</v>
      </c>
      <c r="S928" s="1" t="s">
        <v>137</v>
      </c>
      <c r="U928" s="20">
        <v>59.27</v>
      </c>
      <c r="V928" s="1">
        <v>28.3209999999997</v>
      </c>
      <c r="W928" s="1" t="s">
        <v>137</v>
      </c>
      <c r="Y928" s="20">
        <v>69.27</v>
      </c>
      <c r="Z928" s="1">
        <v>340.54500000000098</v>
      </c>
      <c r="AA928" s="1" t="s">
        <v>137</v>
      </c>
      <c r="AC928" s="20">
        <v>79.27</v>
      </c>
      <c r="AD928" s="1">
        <v>9.3429999999999005</v>
      </c>
      <c r="AE928" s="1" t="s">
        <v>125</v>
      </c>
      <c r="AG928" s="20">
        <v>89.27</v>
      </c>
      <c r="AH928" s="1">
        <v>93.429999999999893</v>
      </c>
      <c r="AI928" s="1" t="s">
        <v>125</v>
      </c>
      <c r="AK928" s="20">
        <v>99.27</v>
      </c>
      <c r="AL928" s="1">
        <v>934.30000000000496</v>
      </c>
      <c r="AM928" s="1" t="s">
        <v>125</v>
      </c>
      <c r="AO928" s="4">
        <v>109.27</v>
      </c>
      <c r="AP928" s="1">
        <v>927073</v>
      </c>
      <c r="AQ928" s="1" t="s">
        <v>125</v>
      </c>
      <c r="AS928" s="4">
        <v>119.27</v>
      </c>
      <c r="AT928" s="1">
        <v>927073000</v>
      </c>
      <c r="AU928" s="1" t="s">
        <v>125</v>
      </c>
      <c r="AW928" s="4">
        <v>129.27000000000001</v>
      </c>
      <c r="AX928" s="1">
        <v>927073000000</v>
      </c>
      <c r="AY928" s="1" t="s">
        <v>125</v>
      </c>
      <c r="BA928" s="4">
        <v>139.27000000000001</v>
      </c>
      <c r="BB928" s="1">
        <v>927073000000000</v>
      </c>
      <c r="BC928" s="1" t="s">
        <v>125</v>
      </c>
      <c r="BE928" s="4">
        <v>149.27000000000001</v>
      </c>
      <c r="BF928" s="1">
        <v>9.27073E+17</v>
      </c>
      <c r="BG928" s="1" t="s">
        <v>125</v>
      </c>
    </row>
    <row r="929" spans="1:59" x14ac:dyDescent="0.55000000000000004">
      <c r="A929" s="20">
        <v>9.2799999999999994</v>
      </c>
      <c r="B929" s="1">
        <v>928</v>
      </c>
      <c r="C929" s="1" t="s">
        <v>131</v>
      </c>
      <c r="E929" s="4">
        <v>19.28</v>
      </c>
      <c r="F929" s="21">
        <v>55.751999999999498</v>
      </c>
      <c r="G929" s="1" t="s">
        <v>129</v>
      </c>
      <c r="I929" s="20">
        <v>29.28</v>
      </c>
      <c r="J929" s="1">
        <v>55.751999999999498</v>
      </c>
      <c r="K929" s="1" t="s">
        <v>134</v>
      </c>
      <c r="M929" s="20">
        <v>39.28</v>
      </c>
      <c r="N929" s="1">
        <v>22.343999999999902</v>
      </c>
      <c r="O929" s="1" t="s">
        <v>135</v>
      </c>
      <c r="Q929" s="20">
        <v>49.28</v>
      </c>
      <c r="R929" s="1">
        <v>6.5679999999999996</v>
      </c>
      <c r="S929" s="1" t="s">
        <v>137</v>
      </c>
      <c r="U929" s="20">
        <v>59.28</v>
      </c>
      <c r="V929" s="1">
        <v>28.343999999999699</v>
      </c>
      <c r="W929" s="1" t="s">
        <v>137</v>
      </c>
      <c r="Y929" s="20">
        <v>69.28</v>
      </c>
      <c r="Z929" s="1">
        <v>340.88000000000102</v>
      </c>
      <c r="AA929" s="1" t="s">
        <v>137</v>
      </c>
      <c r="AC929" s="20">
        <v>79.28</v>
      </c>
      <c r="AD929" s="1">
        <v>9.3519999999999008</v>
      </c>
      <c r="AE929" s="1" t="s">
        <v>125</v>
      </c>
      <c r="AG929" s="20">
        <v>89.28</v>
      </c>
      <c r="AH929" s="1">
        <v>93.519999999999897</v>
      </c>
      <c r="AI929" s="1" t="s">
        <v>125</v>
      </c>
      <c r="AK929" s="20">
        <v>99.28</v>
      </c>
      <c r="AL929" s="1">
        <v>935.20000000000505</v>
      </c>
      <c r="AM929" s="1" t="s">
        <v>125</v>
      </c>
      <c r="AO929" s="4">
        <v>109.28</v>
      </c>
      <c r="AP929" s="1">
        <v>928072</v>
      </c>
      <c r="AQ929" s="1" t="s">
        <v>125</v>
      </c>
      <c r="AS929" s="4">
        <v>119.28</v>
      </c>
      <c r="AT929" s="1">
        <v>928072000</v>
      </c>
      <c r="AU929" s="1" t="s">
        <v>125</v>
      </c>
      <c r="AW929" s="4">
        <v>129.28</v>
      </c>
      <c r="AX929" s="1">
        <v>928072000000</v>
      </c>
      <c r="AY929" s="1" t="s">
        <v>125</v>
      </c>
      <c r="BA929" s="4">
        <v>139.28</v>
      </c>
      <c r="BB929" s="1">
        <v>928072000000000</v>
      </c>
      <c r="BC929" s="1" t="s">
        <v>125</v>
      </c>
      <c r="BE929" s="4">
        <v>149.28</v>
      </c>
      <c r="BF929" s="1">
        <v>9.28072E+17</v>
      </c>
      <c r="BG929" s="1" t="s">
        <v>125</v>
      </c>
    </row>
    <row r="930" spans="1:59" x14ac:dyDescent="0.55000000000000004">
      <c r="A930" s="20">
        <v>9.2899999999999991</v>
      </c>
      <c r="B930" s="1">
        <v>929</v>
      </c>
      <c r="C930" s="1" t="s">
        <v>131</v>
      </c>
      <c r="E930" s="4">
        <v>19.29</v>
      </c>
      <c r="F930" s="21">
        <v>55.810999999999503</v>
      </c>
      <c r="G930" s="1" t="s">
        <v>129</v>
      </c>
      <c r="I930" s="20">
        <v>29.29</v>
      </c>
      <c r="J930" s="1">
        <v>55.810999999999503</v>
      </c>
      <c r="K930" s="1" t="s">
        <v>134</v>
      </c>
      <c r="M930" s="20">
        <v>39.29</v>
      </c>
      <c r="N930" s="1">
        <v>22.366999999999901</v>
      </c>
      <c r="O930" s="1" t="s">
        <v>135</v>
      </c>
      <c r="Q930" s="20">
        <v>49.29</v>
      </c>
      <c r="R930" s="1">
        <v>6.5739999999999998</v>
      </c>
      <c r="S930" s="1" t="s">
        <v>137</v>
      </c>
      <c r="U930" s="20">
        <v>59.29</v>
      </c>
      <c r="V930" s="1">
        <v>28.366999999999699</v>
      </c>
      <c r="W930" s="1" t="s">
        <v>137</v>
      </c>
      <c r="Y930" s="20">
        <v>69.290000000000006</v>
      </c>
      <c r="Z930" s="1">
        <v>341.215000000001</v>
      </c>
      <c r="AA930" s="1" t="s">
        <v>137</v>
      </c>
      <c r="AC930" s="20">
        <v>79.290000000000006</v>
      </c>
      <c r="AD930" s="1">
        <v>9.3609999999998994</v>
      </c>
      <c r="AE930" s="1" t="s">
        <v>125</v>
      </c>
      <c r="AG930" s="20">
        <v>89.29</v>
      </c>
      <c r="AH930" s="1">
        <v>93.6099999999999</v>
      </c>
      <c r="AI930" s="1" t="s">
        <v>125</v>
      </c>
      <c r="AK930" s="20">
        <v>99.29</v>
      </c>
      <c r="AL930" s="1">
        <v>936.10000000000502</v>
      </c>
      <c r="AM930" s="1" t="s">
        <v>125</v>
      </c>
      <c r="AO930" s="4">
        <v>109.29</v>
      </c>
      <c r="AP930" s="1">
        <v>929071</v>
      </c>
      <c r="AQ930" s="1" t="s">
        <v>125</v>
      </c>
      <c r="AS930" s="4">
        <v>119.29</v>
      </c>
      <c r="AT930" s="1">
        <v>929071000</v>
      </c>
      <c r="AU930" s="1" t="s">
        <v>125</v>
      </c>
      <c r="AW930" s="4">
        <v>129.29</v>
      </c>
      <c r="AX930" s="1">
        <v>929071000000</v>
      </c>
      <c r="AY930" s="1" t="s">
        <v>125</v>
      </c>
      <c r="BA930" s="4">
        <v>139.29</v>
      </c>
      <c r="BB930" s="1">
        <v>929071000000000</v>
      </c>
      <c r="BC930" s="1" t="s">
        <v>125</v>
      </c>
      <c r="BE930" s="4">
        <v>149.29</v>
      </c>
      <c r="BF930" s="1">
        <v>9.29071E+17</v>
      </c>
      <c r="BG930" s="1" t="s">
        <v>125</v>
      </c>
    </row>
    <row r="931" spans="1:59" x14ac:dyDescent="0.55000000000000004">
      <c r="A931" s="20">
        <v>9.3000000000000007</v>
      </c>
      <c r="B931" s="1">
        <v>930</v>
      </c>
      <c r="C931" s="1" t="s">
        <v>131</v>
      </c>
      <c r="E931" s="4">
        <v>19.3</v>
      </c>
      <c r="F931" s="21">
        <v>55.8699999999995</v>
      </c>
      <c r="G931" s="1" t="s">
        <v>129</v>
      </c>
      <c r="I931" s="20">
        <v>29.3</v>
      </c>
      <c r="J931" s="1">
        <v>55.8699999999995</v>
      </c>
      <c r="K931" s="1" t="s">
        <v>134</v>
      </c>
      <c r="M931" s="20">
        <v>39.299999999999997</v>
      </c>
      <c r="N931" s="1">
        <v>22.389999999999901</v>
      </c>
      <c r="O931" s="1" t="s">
        <v>135</v>
      </c>
      <c r="Q931" s="20">
        <v>49.3</v>
      </c>
      <c r="R931" s="1">
        <v>6.5800000000000098</v>
      </c>
      <c r="S931" s="1" t="s">
        <v>137</v>
      </c>
      <c r="U931" s="20">
        <v>59.3</v>
      </c>
      <c r="V931" s="1">
        <v>28.389999999999699</v>
      </c>
      <c r="W931" s="1" t="s">
        <v>137</v>
      </c>
      <c r="Y931" s="20">
        <v>69.3</v>
      </c>
      <c r="Z931" s="1">
        <v>341.55000000000098</v>
      </c>
      <c r="AA931" s="1" t="s">
        <v>137</v>
      </c>
      <c r="AC931" s="20">
        <v>79.3</v>
      </c>
      <c r="AD931" s="1">
        <v>9.3699999999999104</v>
      </c>
      <c r="AE931" s="1" t="s">
        <v>125</v>
      </c>
      <c r="AG931" s="20">
        <v>89.3</v>
      </c>
      <c r="AH931" s="1">
        <v>93.699999999999903</v>
      </c>
      <c r="AI931" s="1" t="s">
        <v>125</v>
      </c>
      <c r="AK931" s="20">
        <v>99.3</v>
      </c>
      <c r="AL931" s="1">
        <v>937.000000000005</v>
      </c>
      <c r="AM931" s="1" t="s">
        <v>125</v>
      </c>
      <c r="AO931" s="4">
        <v>109.3</v>
      </c>
      <c r="AP931" s="1">
        <v>930070</v>
      </c>
      <c r="AQ931" s="1" t="s">
        <v>125</v>
      </c>
      <c r="AS931" s="4">
        <v>119.3</v>
      </c>
      <c r="AT931" s="1">
        <v>930070000</v>
      </c>
      <c r="AU931" s="1" t="s">
        <v>125</v>
      </c>
      <c r="AW931" s="4">
        <v>129.30000000000001</v>
      </c>
      <c r="AX931" s="1">
        <v>930070000000</v>
      </c>
      <c r="AY931" s="1" t="s">
        <v>125</v>
      </c>
      <c r="BA931" s="4">
        <v>139.30000000000001</v>
      </c>
      <c r="BB931" s="1">
        <v>930070000000000</v>
      </c>
      <c r="BC931" s="1" t="s">
        <v>125</v>
      </c>
      <c r="BE931" s="4">
        <v>149.30000000000001</v>
      </c>
      <c r="BF931" s="1">
        <v>9.3007E+17</v>
      </c>
      <c r="BG931" s="1" t="s">
        <v>125</v>
      </c>
    </row>
    <row r="932" spans="1:59" x14ac:dyDescent="0.55000000000000004">
      <c r="A932" s="20">
        <v>9.31</v>
      </c>
      <c r="B932" s="1">
        <v>931</v>
      </c>
      <c r="C932" s="1" t="s">
        <v>131</v>
      </c>
      <c r="E932" s="4">
        <v>19.309999999999999</v>
      </c>
      <c r="F932" s="21">
        <v>55.928999999999498</v>
      </c>
      <c r="G932" s="1" t="s">
        <v>129</v>
      </c>
      <c r="I932" s="20">
        <v>29.31</v>
      </c>
      <c r="J932" s="1">
        <v>55.928999999999498</v>
      </c>
      <c r="K932" s="1" t="s">
        <v>134</v>
      </c>
      <c r="M932" s="20">
        <v>39.31</v>
      </c>
      <c r="N932" s="1">
        <v>22.412999999999901</v>
      </c>
      <c r="O932" s="1" t="s">
        <v>135</v>
      </c>
      <c r="Q932" s="20">
        <v>49.31</v>
      </c>
      <c r="R932" s="1">
        <v>6.5860000000000101</v>
      </c>
      <c r="S932" s="1" t="s">
        <v>137</v>
      </c>
      <c r="U932" s="20">
        <v>59.31</v>
      </c>
      <c r="V932" s="1">
        <v>28.412999999999698</v>
      </c>
      <c r="W932" s="1" t="s">
        <v>137</v>
      </c>
      <c r="Y932" s="20">
        <v>69.31</v>
      </c>
      <c r="Z932" s="1">
        <v>341.88500000000101</v>
      </c>
      <c r="AA932" s="1" t="s">
        <v>137</v>
      </c>
      <c r="AC932" s="20">
        <v>79.31</v>
      </c>
      <c r="AD932" s="1">
        <v>9.3789999999999001</v>
      </c>
      <c r="AE932" s="1" t="s">
        <v>125</v>
      </c>
      <c r="AG932" s="20">
        <v>89.31</v>
      </c>
      <c r="AH932" s="1">
        <v>93.789999999999907</v>
      </c>
      <c r="AI932" s="1" t="s">
        <v>125</v>
      </c>
      <c r="AK932" s="20">
        <v>99.31</v>
      </c>
      <c r="AL932" s="1">
        <v>937.90000000000498</v>
      </c>
      <c r="AM932" s="1" t="s">
        <v>125</v>
      </c>
      <c r="AO932" s="4">
        <v>109.31</v>
      </c>
      <c r="AP932" s="1">
        <v>931069</v>
      </c>
      <c r="AQ932" s="1" t="s">
        <v>125</v>
      </c>
      <c r="AS932" s="4">
        <v>119.31</v>
      </c>
      <c r="AT932" s="1">
        <v>931069000</v>
      </c>
      <c r="AU932" s="1" t="s">
        <v>125</v>
      </c>
      <c r="AW932" s="4">
        <v>129.31</v>
      </c>
      <c r="AX932" s="1">
        <v>931069000000</v>
      </c>
      <c r="AY932" s="1" t="s">
        <v>125</v>
      </c>
      <c r="BA932" s="4">
        <v>139.31</v>
      </c>
      <c r="BB932" s="1">
        <v>931069000000000</v>
      </c>
      <c r="BC932" s="1" t="s">
        <v>125</v>
      </c>
      <c r="BE932" s="4">
        <v>149.31</v>
      </c>
      <c r="BF932" s="1">
        <v>9.31069E+17</v>
      </c>
      <c r="BG932" s="1" t="s">
        <v>125</v>
      </c>
    </row>
    <row r="933" spans="1:59" x14ac:dyDescent="0.55000000000000004">
      <c r="A933" s="20">
        <v>9.32</v>
      </c>
      <c r="B933" s="1">
        <v>932</v>
      </c>
      <c r="C933" s="1" t="s">
        <v>131</v>
      </c>
      <c r="E933" s="4">
        <v>19.32</v>
      </c>
      <c r="F933" s="21">
        <v>55.987999999999502</v>
      </c>
      <c r="G933" s="1" t="s">
        <v>129</v>
      </c>
      <c r="I933" s="20">
        <v>29.32</v>
      </c>
      <c r="J933" s="1">
        <v>55.987999999999502</v>
      </c>
      <c r="K933" s="1" t="s">
        <v>134</v>
      </c>
      <c r="M933" s="20">
        <v>39.32</v>
      </c>
      <c r="N933" s="1">
        <v>22.4359999999999</v>
      </c>
      <c r="O933" s="1" t="s">
        <v>135</v>
      </c>
      <c r="Q933" s="20">
        <v>49.32</v>
      </c>
      <c r="R933" s="1">
        <v>6.5919999999999996</v>
      </c>
      <c r="S933" s="1" t="s">
        <v>137</v>
      </c>
      <c r="U933" s="20">
        <v>59.32</v>
      </c>
      <c r="V933" s="1">
        <v>28.435999999999702</v>
      </c>
      <c r="W933" s="1" t="s">
        <v>137</v>
      </c>
      <c r="Y933" s="20">
        <v>69.319999999999993</v>
      </c>
      <c r="Z933" s="1">
        <v>342.22000000000099</v>
      </c>
      <c r="AA933" s="1" t="s">
        <v>137</v>
      </c>
      <c r="AC933" s="20">
        <v>79.319999999999993</v>
      </c>
      <c r="AD933" s="1">
        <v>9.3879999999999004</v>
      </c>
      <c r="AE933" s="1" t="s">
        <v>125</v>
      </c>
      <c r="AG933" s="20">
        <v>89.32</v>
      </c>
      <c r="AH933" s="1">
        <v>93.879999999999896</v>
      </c>
      <c r="AI933" s="1" t="s">
        <v>125</v>
      </c>
      <c r="AK933" s="20">
        <v>99.32</v>
      </c>
      <c r="AL933" s="1">
        <v>938.80000000000496</v>
      </c>
      <c r="AM933" s="1" t="s">
        <v>125</v>
      </c>
      <c r="AO933" s="4">
        <v>109.32</v>
      </c>
      <c r="AP933" s="1">
        <v>932068</v>
      </c>
      <c r="AQ933" s="1" t="s">
        <v>125</v>
      </c>
      <c r="AS933" s="4">
        <v>119.32</v>
      </c>
      <c r="AT933" s="1">
        <v>932068000</v>
      </c>
      <c r="AU933" s="1" t="s">
        <v>125</v>
      </c>
      <c r="AW933" s="4">
        <v>129.32</v>
      </c>
      <c r="AX933" s="1">
        <v>932068000000</v>
      </c>
      <c r="AY933" s="1" t="s">
        <v>125</v>
      </c>
      <c r="BA933" s="4">
        <v>139.32</v>
      </c>
      <c r="BB933" s="1">
        <v>932068000000000</v>
      </c>
      <c r="BC933" s="1" t="s">
        <v>125</v>
      </c>
      <c r="BE933" s="4">
        <v>149.32</v>
      </c>
      <c r="BF933" s="1">
        <v>9.32068E+17</v>
      </c>
      <c r="BG933" s="1" t="s">
        <v>125</v>
      </c>
    </row>
    <row r="934" spans="1:59" x14ac:dyDescent="0.55000000000000004">
      <c r="A934" s="20">
        <v>9.33</v>
      </c>
      <c r="B934" s="1">
        <v>933</v>
      </c>
      <c r="C934" s="1" t="s">
        <v>131</v>
      </c>
      <c r="E934" s="4">
        <v>19.329999999999998</v>
      </c>
      <c r="F934" s="21">
        <v>56.0469999999995</v>
      </c>
      <c r="G934" s="1" t="s">
        <v>129</v>
      </c>
      <c r="I934" s="20">
        <v>29.33</v>
      </c>
      <c r="J934" s="1">
        <v>56.0469999999995</v>
      </c>
      <c r="K934" s="1" t="s">
        <v>134</v>
      </c>
      <c r="M934" s="20">
        <v>39.33</v>
      </c>
      <c r="N934" s="1">
        <v>22.4589999999999</v>
      </c>
      <c r="O934" s="1" t="s">
        <v>135</v>
      </c>
      <c r="Q934" s="20">
        <v>49.33</v>
      </c>
      <c r="R934" s="1">
        <v>6.5979999999999999</v>
      </c>
      <c r="S934" s="1" t="s">
        <v>137</v>
      </c>
      <c r="U934" s="20">
        <v>59.33</v>
      </c>
      <c r="V934" s="1">
        <v>28.458999999999701</v>
      </c>
      <c r="W934" s="1" t="s">
        <v>137</v>
      </c>
      <c r="Y934" s="20">
        <v>69.33</v>
      </c>
      <c r="Z934" s="1">
        <v>342.55500000000097</v>
      </c>
      <c r="AA934" s="1" t="s">
        <v>137</v>
      </c>
      <c r="AC934" s="20">
        <v>79.33</v>
      </c>
      <c r="AD934" s="1">
        <v>9.3969999999999008</v>
      </c>
      <c r="AE934" s="1" t="s">
        <v>125</v>
      </c>
      <c r="AG934" s="20">
        <v>89.33</v>
      </c>
      <c r="AH934" s="1">
        <v>93.969999999999899</v>
      </c>
      <c r="AI934" s="1" t="s">
        <v>125</v>
      </c>
      <c r="AK934" s="20">
        <v>99.33</v>
      </c>
      <c r="AL934" s="1">
        <v>939.70000000000505</v>
      </c>
      <c r="AM934" s="1" t="s">
        <v>125</v>
      </c>
      <c r="AO934" s="4">
        <v>109.33</v>
      </c>
      <c r="AP934" s="1">
        <v>933067</v>
      </c>
      <c r="AQ934" s="1" t="s">
        <v>125</v>
      </c>
      <c r="AS934" s="4">
        <v>119.33</v>
      </c>
      <c r="AT934" s="1">
        <v>933067000</v>
      </c>
      <c r="AU934" s="1" t="s">
        <v>125</v>
      </c>
      <c r="AW934" s="4">
        <v>129.33000000000001</v>
      </c>
      <c r="AX934" s="1">
        <v>933067000000</v>
      </c>
      <c r="AY934" s="1" t="s">
        <v>125</v>
      </c>
      <c r="BA934" s="4">
        <v>139.33000000000001</v>
      </c>
      <c r="BB934" s="1">
        <v>933067000000000</v>
      </c>
      <c r="BC934" s="1" t="s">
        <v>125</v>
      </c>
      <c r="BE934" s="4">
        <v>149.33000000000001</v>
      </c>
      <c r="BF934" s="1">
        <v>9.33067E+17</v>
      </c>
      <c r="BG934" s="1" t="s">
        <v>125</v>
      </c>
    </row>
    <row r="935" spans="1:59" x14ac:dyDescent="0.55000000000000004">
      <c r="A935" s="20">
        <v>9.34</v>
      </c>
      <c r="B935" s="1">
        <v>934</v>
      </c>
      <c r="C935" s="1" t="s">
        <v>131</v>
      </c>
      <c r="E935" s="4">
        <v>19.34</v>
      </c>
      <c r="F935" s="21">
        <v>56.105999999999497</v>
      </c>
      <c r="G935" s="1" t="s">
        <v>129</v>
      </c>
      <c r="I935" s="20">
        <v>29.34</v>
      </c>
      <c r="J935" s="1">
        <v>56.105999999999497</v>
      </c>
      <c r="K935" s="1" t="s">
        <v>134</v>
      </c>
      <c r="M935" s="20">
        <v>39.340000000000003</v>
      </c>
      <c r="N935" s="1">
        <v>22.4819999999999</v>
      </c>
      <c r="O935" s="1" t="s">
        <v>135</v>
      </c>
      <c r="Q935" s="20">
        <v>49.34</v>
      </c>
      <c r="R935" s="1">
        <v>6.6040000000000099</v>
      </c>
      <c r="S935" s="1" t="s">
        <v>137</v>
      </c>
      <c r="U935" s="20">
        <v>59.34</v>
      </c>
      <c r="V935" s="1">
        <v>28.481999999999701</v>
      </c>
      <c r="W935" s="1" t="s">
        <v>137</v>
      </c>
      <c r="Y935" s="20">
        <v>69.34</v>
      </c>
      <c r="Z935" s="1">
        <v>342.89000000000101</v>
      </c>
      <c r="AA935" s="1" t="s">
        <v>137</v>
      </c>
      <c r="AC935" s="20">
        <v>79.34</v>
      </c>
      <c r="AD935" s="1">
        <v>9.4059999999998993</v>
      </c>
      <c r="AE935" s="1" t="s">
        <v>125</v>
      </c>
      <c r="AG935" s="20">
        <v>89.34</v>
      </c>
      <c r="AH935" s="1">
        <v>94.059999999999903</v>
      </c>
      <c r="AI935" s="1" t="s">
        <v>125</v>
      </c>
      <c r="AK935" s="20">
        <v>99.34</v>
      </c>
      <c r="AL935" s="1">
        <v>940.60000000000502</v>
      </c>
      <c r="AM935" s="1" t="s">
        <v>125</v>
      </c>
      <c r="AO935" s="4">
        <v>109.34</v>
      </c>
      <c r="AP935" s="1">
        <v>934066</v>
      </c>
      <c r="AQ935" s="1" t="s">
        <v>125</v>
      </c>
      <c r="AS935" s="4">
        <v>119.34</v>
      </c>
      <c r="AT935" s="1">
        <v>934066000</v>
      </c>
      <c r="AU935" s="1" t="s">
        <v>125</v>
      </c>
      <c r="AW935" s="4">
        <v>129.34</v>
      </c>
      <c r="AX935" s="1">
        <v>934066000000</v>
      </c>
      <c r="AY935" s="1" t="s">
        <v>125</v>
      </c>
      <c r="BA935" s="4">
        <v>139.34</v>
      </c>
      <c r="BB935" s="1">
        <v>934066000000000</v>
      </c>
      <c r="BC935" s="1" t="s">
        <v>125</v>
      </c>
      <c r="BE935" s="4">
        <v>149.34</v>
      </c>
      <c r="BF935" s="1">
        <v>9.34066E+17</v>
      </c>
      <c r="BG935" s="1" t="s">
        <v>125</v>
      </c>
    </row>
    <row r="936" spans="1:59" x14ac:dyDescent="0.55000000000000004">
      <c r="A936" s="20">
        <v>9.35</v>
      </c>
      <c r="B936" s="1">
        <v>935</v>
      </c>
      <c r="C936" s="1" t="s">
        <v>131</v>
      </c>
      <c r="E936" s="4">
        <v>19.350000000000001</v>
      </c>
      <c r="F936" s="21">
        <v>56.164999999999502</v>
      </c>
      <c r="G936" s="1" t="s">
        <v>129</v>
      </c>
      <c r="I936" s="20">
        <v>29.35</v>
      </c>
      <c r="J936" s="1">
        <v>56.164999999999502</v>
      </c>
      <c r="K936" s="1" t="s">
        <v>134</v>
      </c>
      <c r="M936" s="20">
        <v>39.35</v>
      </c>
      <c r="N936" s="1">
        <v>22.5049999999999</v>
      </c>
      <c r="O936" s="1" t="s">
        <v>135</v>
      </c>
      <c r="Q936" s="20">
        <v>49.35</v>
      </c>
      <c r="R936" s="1">
        <v>6.61</v>
      </c>
      <c r="S936" s="1" t="s">
        <v>137</v>
      </c>
      <c r="U936" s="20">
        <v>59.35</v>
      </c>
      <c r="V936" s="1">
        <v>28.504999999999701</v>
      </c>
      <c r="W936" s="1" t="s">
        <v>137</v>
      </c>
      <c r="Y936" s="20">
        <v>69.349999999999994</v>
      </c>
      <c r="Z936" s="1">
        <v>343.22500000000099</v>
      </c>
      <c r="AA936" s="1" t="s">
        <v>137</v>
      </c>
      <c r="AC936" s="20">
        <v>79.349999999999994</v>
      </c>
      <c r="AD936" s="1">
        <v>9.4149999999998997</v>
      </c>
      <c r="AE936" s="1" t="s">
        <v>125</v>
      </c>
      <c r="AG936" s="20">
        <v>89.35</v>
      </c>
      <c r="AH936" s="1">
        <v>94.149999999999906</v>
      </c>
      <c r="AI936" s="1" t="s">
        <v>125</v>
      </c>
      <c r="AK936" s="20">
        <v>99.35</v>
      </c>
      <c r="AL936" s="1">
        <v>941.500000000005</v>
      </c>
      <c r="AM936" s="1" t="s">
        <v>125</v>
      </c>
      <c r="AO936" s="4">
        <v>109.35</v>
      </c>
      <c r="AP936" s="1">
        <v>935065</v>
      </c>
      <c r="AQ936" s="1" t="s">
        <v>125</v>
      </c>
      <c r="AS936" s="4">
        <v>119.35</v>
      </c>
      <c r="AT936" s="1">
        <v>935065000</v>
      </c>
      <c r="AU936" s="1" t="s">
        <v>125</v>
      </c>
      <c r="AW936" s="4">
        <v>129.35</v>
      </c>
      <c r="AX936" s="1">
        <v>935065000000</v>
      </c>
      <c r="AY936" s="1" t="s">
        <v>125</v>
      </c>
      <c r="BA936" s="4">
        <v>139.35</v>
      </c>
      <c r="BB936" s="1">
        <v>935065000000000</v>
      </c>
      <c r="BC936" s="1" t="s">
        <v>125</v>
      </c>
      <c r="BE936" s="4">
        <v>149.35</v>
      </c>
      <c r="BF936" s="1">
        <v>9.35065E+17</v>
      </c>
      <c r="BG936" s="1" t="s">
        <v>125</v>
      </c>
    </row>
    <row r="937" spans="1:59" x14ac:dyDescent="0.55000000000000004">
      <c r="A937" s="20">
        <v>9.36</v>
      </c>
      <c r="B937" s="1">
        <v>936</v>
      </c>
      <c r="C937" s="1" t="s">
        <v>131</v>
      </c>
      <c r="E937" s="4">
        <v>19.36</v>
      </c>
      <c r="F937" s="21">
        <v>56.223999999999499</v>
      </c>
      <c r="G937" s="1" t="s">
        <v>129</v>
      </c>
      <c r="I937" s="20">
        <v>29.36</v>
      </c>
      <c r="J937" s="1">
        <v>56.223999999999499</v>
      </c>
      <c r="K937" s="1" t="s">
        <v>134</v>
      </c>
      <c r="M937" s="20">
        <v>39.36</v>
      </c>
      <c r="N937" s="1">
        <v>22.527999999999899</v>
      </c>
      <c r="O937" s="1" t="s">
        <v>135</v>
      </c>
      <c r="Q937" s="20">
        <v>49.36</v>
      </c>
      <c r="R937" s="1">
        <v>6.6159999999999997</v>
      </c>
      <c r="S937" s="1" t="s">
        <v>137</v>
      </c>
      <c r="U937" s="20">
        <v>59.36</v>
      </c>
      <c r="V937" s="1">
        <v>28.5279999999997</v>
      </c>
      <c r="W937" s="1" t="s">
        <v>137</v>
      </c>
      <c r="Y937" s="20">
        <v>69.36</v>
      </c>
      <c r="Z937" s="1">
        <v>343.56000000000103</v>
      </c>
      <c r="AA937" s="1" t="s">
        <v>137</v>
      </c>
      <c r="AC937" s="20">
        <v>79.36</v>
      </c>
      <c r="AD937" s="1">
        <v>9.4239999999999</v>
      </c>
      <c r="AE937" s="1" t="s">
        <v>125</v>
      </c>
      <c r="AG937" s="20">
        <v>89.36</v>
      </c>
      <c r="AH937" s="1">
        <v>94.239999999999895</v>
      </c>
      <c r="AI937" s="1" t="s">
        <v>125</v>
      </c>
      <c r="AK937" s="20">
        <v>99.36</v>
      </c>
      <c r="AL937" s="1">
        <v>942.40000000000498</v>
      </c>
      <c r="AM937" s="1" t="s">
        <v>125</v>
      </c>
      <c r="AO937" s="4">
        <v>109.36</v>
      </c>
      <c r="AP937" s="1">
        <v>936064</v>
      </c>
      <c r="AQ937" s="1" t="s">
        <v>125</v>
      </c>
      <c r="AS937" s="4">
        <v>119.36</v>
      </c>
      <c r="AT937" s="1">
        <v>936064000</v>
      </c>
      <c r="AU937" s="1" t="s">
        <v>125</v>
      </c>
      <c r="AW937" s="4">
        <v>129.36000000000001</v>
      </c>
      <c r="AX937" s="1">
        <v>936064000000</v>
      </c>
      <c r="AY937" s="1" t="s">
        <v>125</v>
      </c>
      <c r="BA937" s="4">
        <v>139.36000000000001</v>
      </c>
      <c r="BB937" s="1">
        <v>936064000000000</v>
      </c>
      <c r="BC937" s="1" t="s">
        <v>125</v>
      </c>
      <c r="BE937" s="4">
        <v>149.36000000000001</v>
      </c>
      <c r="BF937" s="1">
        <v>9.36064E+17</v>
      </c>
      <c r="BG937" s="1" t="s">
        <v>125</v>
      </c>
    </row>
    <row r="938" spans="1:59" x14ac:dyDescent="0.55000000000000004">
      <c r="A938" s="20">
        <v>9.3699999999999992</v>
      </c>
      <c r="B938" s="1">
        <v>937</v>
      </c>
      <c r="C938" s="1" t="s">
        <v>131</v>
      </c>
      <c r="E938" s="4">
        <v>19.37</v>
      </c>
      <c r="F938" s="21">
        <v>56.282999999999497</v>
      </c>
      <c r="G938" s="1" t="s">
        <v>129</v>
      </c>
      <c r="I938" s="20">
        <v>29.37</v>
      </c>
      <c r="J938" s="1">
        <v>56.282999999999497</v>
      </c>
      <c r="K938" s="1" t="s">
        <v>134</v>
      </c>
      <c r="M938" s="20">
        <v>39.369999999999997</v>
      </c>
      <c r="N938" s="1">
        <v>22.550999999999899</v>
      </c>
      <c r="O938" s="1" t="s">
        <v>135</v>
      </c>
      <c r="Q938" s="20">
        <v>49.37</v>
      </c>
      <c r="R938" s="1">
        <v>6.6219999999999999</v>
      </c>
      <c r="S938" s="1" t="s">
        <v>137</v>
      </c>
      <c r="U938" s="20">
        <v>59.37</v>
      </c>
      <c r="V938" s="1">
        <v>28.5509999999997</v>
      </c>
      <c r="W938" s="1" t="s">
        <v>137</v>
      </c>
      <c r="Y938" s="20">
        <v>69.37</v>
      </c>
      <c r="Z938" s="1">
        <v>343.895000000001</v>
      </c>
      <c r="AA938" s="1" t="s">
        <v>137</v>
      </c>
      <c r="AC938" s="20">
        <v>79.37</v>
      </c>
      <c r="AD938" s="1">
        <v>9.4329999999999004</v>
      </c>
      <c r="AE938" s="1" t="s">
        <v>125</v>
      </c>
      <c r="AG938" s="20">
        <v>89.37</v>
      </c>
      <c r="AH938" s="1">
        <v>94.329999999999899</v>
      </c>
      <c r="AI938" s="1" t="s">
        <v>125</v>
      </c>
      <c r="AK938" s="20">
        <v>99.37</v>
      </c>
      <c r="AL938" s="1">
        <v>943.30000000000496</v>
      </c>
      <c r="AM938" s="1" t="s">
        <v>125</v>
      </c>
      <c r="AO938" s="4">
        <v>109.37</v>
      </c>
      <c r="AP938" s="1">
        <v>937063</v>
      </c>
      <c r="AQ938" s="1" t="s">
        <v>125</v>
      </c>
      <c r="AS938" s="4">
        <v>119.37</v>
      </c>
      <c r="AT938" s="1">
        <v>937063000</v>
      </c>
      <c r="AU938" s="1" t="s">
        <v>125</v>
      </c>
      <c r="AW938" s="4">
        <v>129.37</v>
      </c>
      <c r="AX938" s="1">
        <v>937063000000</v>
      </c>
      <c r="AY938" s="1" t="s">
        <v>125</v>
      </c>
      <c r="BA938" s="4">
        <v>139.37</v>
      </c>
      <c r="BB938" s="1">
        <v>937063000000000</v>
      </c>
      <c r="BC938" s="1" t="s">
        <v>125</v>
      </c>
      <c r="BE938" s="4">
        <v>149.37</v>
      </c>
      <c r="BF938" s="1">
        <v>9.37063E+17</v>
      </c>
      <c r="BG938" s="1" t="s">
        <v>125</v>
      </c>
    </row>
    <row r="939" spans="1:59" x14ac:dyDescent="0.55000000000000004">
      <c r="A939" s="20">
        <v>9.3800000000000008</v>
      </c>
      <c r="B939" s="1">
        <v>938</v>
      </c>
      <c r="C939" s="1" t="s">
        <v>131</v>
      </c>
      <c r="E939" s="4">
        <v>19.38</v>
      </c>
      <c r="F939" s="21">
        <v>56.341999999999501</v>
      </c>
      <c r="G939" s="1" t="s">
        <v>129</v>
      </c>
      <c r="I939" s="20">
        <v>29.38</v>
      </c>
      <c r="J939" s="1">
        <v>56.341999999999501</v>
      </c>
      <c r="K939" s="1" t="s">
        <v>134</v>
      </c>
      <c r="M939" s="20">
        <v>39.380000000000003</v>
      </c>
      <c r="N939" s="1">
        <v>22.573999999999899</v>
      </c>
      <c r="O939" s="1" t="s">
        <v>135</v>
      </c>
      <c r="Q939" s="20">
        <v>49.38</v>
      </c>
      <c r="R939" s="1">
        <v>6.6280000000000099</v>
      </c>
      <c r="S939" s="1" t="s">
        <v>137</v>
      </c>
      <c r="U939" s="20">
        <v>59.38</v>
      </c>
      <c r="V939" s="1">
        <v>28.5739999999997</v>
      </c>
      <c r="W939" s="1" t="s">
        <v>137</v>
      </c>
      <c r="Y939" s="20">
        <v>69.38</v>
      </c>
      <c r="Z939" s="1">
        <v>344.23000000000098</v>
      </c>
      <c r="AA939" s="1" t="s">
        <v>137</v>
      </c>
      <c r="AC939" s="20">
        <v>79.38</v>
      </c>
      <c r="AD939" s="1">
        <v>9.4419999999999007</v>
      </c>
      <c r="AE939" s="1" t="s">
        <v>125</v>
      </c>
      <c r="AG939" s="20">
        <v>89.38</v>
      </c>
      <c r="AH939" s="1">
        <v>94.419999999999902</v>
      </c>
      <c r="AI939" s="1" t="s">
        <v>125</v>
      </c>
      <c r="AK939" s="20">
        <v>99.38</v>
      </c>
      <c r="AL939" s="1">
        <v>944.20000000000505</v>
      </c>
      <c r="AM939" s="1" t="s">
        <v>125</v>
      </c>
      <c r="AO939" s="4">
        <v>109.38</v>
      </c>
      <c r="AP939" s="1">
        <v>938062</v>
      </c>
      <c r="AQ939" s="1" t="s">
        <v>125</v>
      </c>
      <c r="AS939" s="4">
        <v>119.38</v>
      </c>
      <c r="AT939" s="1">
        <v>938062000</v>
      </c>
      <c r="AU939" s="1" t="s">
        <v>125</v>
      </c>
      <c r="AW939" s="4">
        <v>129.38</v>
      </c>
      <c r="AX939" s="1">
        <v>938062000000</v>
      </c>
      <c r="AY939" s="1" t="s">
        <v>125</v>
      </c>
      <c r="BA939" s="4">
        <v>139.38</v>
      </c>
      <c r="BB939" s="1">
        <v>938062000000000</v>
      </c>
      <c r="BC939" s="1" t="s">
        <v>125</v>
      </c>
      <c r="BE939" s="4">
        <v>149.38</v>
      </c>
      <c r="BF939" s="1">
        <v>9.38062E+17</v>
      </c>
      <c r="BG939" s="1" t="s">
        <v>125</v>
      </c>
    </row>
    <row r="940" spans="1:59" x14ac:dyDescent="0.55000000000000004">
      <c r="A940" s="20">
        <v>9.39</v>
      </c>
      <c r="B940" s="1">
        <v>939</v>
      </c>
      <c r="C940" s="1" t="s">
        <v>131</v>
      </c>
      <c r="E940" s="4">
        <v>19.39</v>
      </c>
      <c r="F940" s="21">
        <v>56.400999999999499</v>
      </c>
      <c r="G940" s="1" t="s">
        <v>129</v>
      </c>
      <c r="I940" s="20">
        <v>29.39</v>
      </c>
      <c r="J940" s="1">
        <v>56.400999999999499</v>
      </c>
      <c r="K940" s="1" t="s">
        <v>134</v>
      </c>
      <c r="M940" s="20">
        <v>39.39</v>
      </c>
      <c r="N940" s="1">
        <v>22.596999999999898</v>
      </c>
      <c r="O940" s="1" t="s">
        <v>135</v>
      </c>
      <c r="Q940" s="20">
        <v>49.39</v>
      </c>
      <c r="R940" s="1">
        <v>6.6340000000000101</v>
      </c>
      <c r="S940" s="1" t="s">
        <v>137</v>
      </c>
      <c r="U940" s="20">
        <v>59.39</v>
      </c>
      <c r="V940" s="1">
        <v>28.596999999999699</v>
      </c>
      <c r="W940" s="1" t="s">
        <v>137</v>
      </c>
      <c r="Y940" s="20">
        <v>69.39</v>
      </c>
      <c r="Z940" s="1">
        <v>344.56500000000102</v>
      </c>
      <c r="AA940" s="1" t="s">
        <v>137</v>
      </c>
      <c r="AC940" s="20">
        <v>79.39</v>
      </c>
      <c r="AD940" s="1">
        <v>9.4509999999998993</v>
      </c>
      <c r="AE940" s="1" t="s">
        <v>125</v>
      </c>
      <c r="AG940" s="20">
        <v>89.39</v>
      </c>
      <c r="AH940" s="1">
        <v>94.509999999999906</v>
      </c>
      <c r="AI940" s="1" t="s">
        <v>125</v>
      </c>
      <c r="AK940" s="20">
        <v>99.39</v>
      </c>
      <c r="AL940" s="1">
        <v>945.10000000000502</v>
      </c>
      <c r="AM940" s="1" t="s">
        <v>125</v>
      </c>
      <c r="AO940" s="4">
        <v>109.39</v>
      </c>
      <c r="AP940" s="1">
        <v>939061</v>
      </c>
      <c r="AQ940" s="1" t="s">
        <v>125</v>
      </c>
      <c r="AS940" s="4">
        <v>119.39</v>
      </c>
      <c r="AT940" s="1">
        <v>939061000</v>
      </c>
      <c r="AU940" s="1" t="s">
        <v>125</v>
      </c>
      <c r="AW940" s="4">
        <v>129.38999999999999</v>
      </c>
      <c r="AX940" s="1">
        <v>939061000000</v>
      </c>
      <c r="AY940" s="1" t="s">
        <v>125</v>
      </c>
      <c r="BA940" s="4">
        <v>139.38999999999999</v>
      </c>
      <c r="BB940" s="1">
        <v>939061000000000</v>
      </c>
      <c r="BC940" s="1" t="s">
        <v>125</v>
      </c>
      <c r="BE940" s="4">
        <v>149.38999999999999</v>
      </c>
      <c r="BF940" s="1">
        <v>9.39061E+17</v>
      </c>
      <c r="BG940" s="1" t="s">
        <v>125</v>
      </c>
    </row>
    <row r="941" spans="1:59" x14ac:dyDescent="0.55000000000000004">
      <c r="A941" s="20">
        <v>9.4</v>
      </c>
      <c r="B941" s="1">
        <v>940</v>
      </c>
      <c r="C941" s="1" t="s">
        <v>131</v>
      </c>
      <c r="E941" s="4">
        <v>19.399999999999999</v>
      </c>
      <c r="F941" s="21">
        <v>56.459999999999503</v>
      </c>
      <c r="G941" s="1" t="s">
        <v>129</v>
      </c>
      <c r="I941" s="20">
        <v>29.4</v>
      </c>
      <c r="J941" s="1">
        <v>56.459999999999503</v>
      </c>
      <c r="K941" s="1" t="s">
        <v>134</v>
      </c>
      <c r="M941" s="20">
        <v>39.4</v>
      </c>
      <c r="N941" s="1">
        <v>22.619999999999902</v>
      </c>
      <c r="O941" s="1" t="s">
        <v>135</v>
      </c>
      <c r="Q941" s="20">
        <v>49.4</v>
      </c>
      <c r="R941" s="1">
        <v>6.64</v>
      </c>
      <c r="S941" s="1" t="s">
        <v>137</v>
      </c>
      <c r="U941" s="20">
        <v>59.4</v>
      </c>
      <c r="V941" s="1">
        <v>28.619999999999699</v>
      </c>
      <c r="W941" s="1" t="s">
        <v>137</v>
      </c>
      <c r="Y941" s="20">
        <v>69.400000000000006</v>
      </c>
      <c r="Z941" s="1">
        <v>344.900000000001</v>
      </c>
      <c r="AA941" s="1" t="s">
        <v>137</v>
      </c>
      <c r="AC941" s="20">
        <v>79.400000000000006</v>
      </c>
      <c r="AD941" s="1">
        <v>9.4599999999998996</v>
      </c>
      <c r="AE941" s="1" t="s">
        <v>125</v>
      </c>
      <c r="AG941" s="20">
        <v>89.4</v>
      </c>
      <c r="AH941" s="1">
        <v>94.599999999999895</v>
      </c>
      <c r="AI941" s="1" t="s">
        <v>125</v>
      </c>
      <c r="AK941" s="20">
        <v>99.4</v>
      </c>
      <c r="AL941" s="1">
        <v>946.000000000005</v>
      </c>
      <c r="AM941" s="1" t="s">
        <v>125</v>
      </c>
      <c r="AO941" s="4">
        <v>109.4</v>
      </c>
      <c r="AP941" s="1">
        <v>940060</v>
      </c>
      <c r="AQ941" s="1" t="s">
        <v>125</v>
      </c>
      <c r="AS941" s="4">
        <v>119.4</v>
      </c>
      <c r="AT941" s="1">
        <v>940060000</v>
      </c>
      <c r="AU941" s="1" t="s">
        <v>125</v>
      </c>
      <c r="AW941" s="4">
        <v>129.4</v>
      </c>
      <c r="AX941" s="1">
        <v>940060000000</v>
      </c>
      <c r="AY941" s="1" t="s">
        <v>125</v>
      </c>
      <c r="BA941" s="4">
        <v>139.4</v>
      </c>
      <c r="BB941" s="1">
        <v>940060000000000</v>
      </c>
      <c r="BC941" s="1" t="s">
        <v>125</v>
      </c>
      <c r="BE941" s="4">
        <v>149.4</v>
      </c>
      <c r="BF941" s="1">
        <v>9.4006E+17</v>
      </c>
      <c r="BG941" s="1" t="s">
        <v>125</v>
      </c>
    </row>
    <row r="942" spans="1:59" x14ac:dyDescent="0.55000000000000004">
      <c r="A942" s="20">
        <v>9.41</v>
      </c>
      <c r="B942" s="1">
        <v>941</v>
      </c>
      <c r="C942" s="1" t="s">
        <v>131</v>
      </c>
      <c r="E942" s="4">
        <v>19.41</v>
      </c>
      <c r="F942" s="21">
        <v>56.518999999999501</v>
      </c>
      <c r="G942" s="1" t="s">
        <v>129</v>
      </c>
      <c r="I942" s="20">
        <v>29.41</v>
      </c>
      <c r="J942" s="1">
        <v>56.518999999999501</v>
      </c>
      <c r="K942" s="1" t="s">
        <v>134</v>
      </c>
      <c r="M942" s="20">
        <v>39.409999999999997</v>
      </c>
      <c r="N942" s="1">
        <v>22.642999999999901</v>
      </c>
      <c r="O942" s="1" t="s">
        <v>135</v>
      </c>
      <c r="Q942" s="20">
        <v>49.41</v>
      </c>
      <c r="R942" s="1">
        <v>6.6460000000000097</v>
      </c>
      <c r="S942" s="1" t="s">
        <v>137</v>
      </c>
      <c r="U942" s="20">
        <v>59.41</v>
      </c>
      <c r="V942" s="1">
        <v>28.642999999999699</v>
      </c>
      <c r="W942" s="1" t="s">
        <v>137</v>
      </c>
      <c r="Y942" s="20">
        <v>69.41</v>
      </c>
      <c r="Z942" s="1">
        <v>345.23500000000098</v>
      </c>
      <c r="AA942" s="1" t="s">
        <v>137</v>
      </c>
      <c r="AC942" s="20">
        <v>79.41</v>
      </c>
      <c r="AD942" s="1">
        <v>9.4689999999998999</v>
      </c>
      <c r="AE942" s="1" t="s">
        <v>125</v>
      </c>
      <c r="AG942" s="20">
        <v>89.41</v>
      </c>
      <c r="AH942" s="1">
        <v>94.689999999999898</v>
      </c>
      <c r="AI942" s="1" t="s">
        <v>125</v>
      </c>
      <c r="AK942" s="20">
        <v>99.41</v>
      </c>
      <c r="AL942" s="1">
        <v>946.90000000000498</v>
      </c>
      <c r="AM942" s="1" t="s">
        <v>125</v>
      </c>
      <c r="AO942" s="4">
        <v>109.41</v>
      </c>
      <c r="AP942" s="1">
        <v>941059</v>
      </c>
      <c r="AQ942" s="1" t="s">
        <v>125</v>
      </c>
      <c r="AS942" s="4">
        <v>119.41</v>
      </c>
      <c r="AT942" s="1">
        <v>941059000</v>
      </c>
      <c r="AU942" s="1" t="s">
        <v>125</v>
      </c>
      <c r="AW942" s="4">
        <v>129.41</v>
      </c>
      <c r="AX942" s="1">
        <v>941059000000</v>
      </c>
      <c r="AY942" s="1" t="s">
        <v>125</v>
      </c>
      <c r="BA942" s="4">
        <v>139.41</v>
      </c>
      <c r="BB942" s="1">
        <v>941059000000000</v>
      </c>
      <c r="BC942" s="1" t="s">
        <v>125</v>
      </c>
      <c r="BE942" s="4">
        <v>149.41</v>
      </c>
      <c r="BF942" s="1">
        <v>9.41059E+17</v>
      </c>
      <c r="BG942" s="1" t="s">
        <v>125</v>
      </c>
    </row>
    <row r="943" spans="1:59" x14ac:dyDescent="0.55000000000000004">
      <c r="A943" s="20">
        <v>9.42</v>
      </c>
      <c r="B943" s="1">
        <v>942</v>
      </c>
      <c r="C943" s="1" t="s">
        <v>131</v>
      </c>
      <c r="E943" s="4">
        <v>19.420000000000002</v>
      </c>
      <c r="F943" s="21">
        <v>56.577999999999498</v>
      </c>
      <c r="G943" s="1" t="s">
        <v>129</v>
      </c>
      <c r="I943" s="20">
        <v>29.42</v>
      </c>
      <c r="J943" s="1">
        <v>56.577999999999498</v>
      </c>
      <c r="K943" s="1" t="s">
        <v>134</v>
      </c>
      <c r="M943" s="20">
        <v>39.42</v>
      </c>
      <c r="N943" s="1">
        <v>22.665999999999901</v>
      </c>
      <c r="O943" s="1" t="s">
        <v>135</v>
      </c>
      <c r="Q943" s="20">
        <v>49.42</v>
      </c>
      <c r="R943" s="1">
        <v>6.6520000000000099</v>
      </c>
      <c r="S943" s="1" t="s">
        <v>137</v>
      </c>
      <c r="U943" s="20">
        <v>59.42</v>
      </c>
      <c r="V943" s="1">
        <v>28.665999999999698</v>
      </c>
      <c r="W943" s="1" t="s">
        <v>137</v>
      </c>
      <c r="Y943" s="20">
        <v>69.42</v>
      </c>
      <c r="Z943" s="1">
        <v>345.57000000000102</v>
      </c>
      <c r="AA943" s="1" t="s">
        <v>137</v>
      </c>
      <c r="AC943" s="20">
        <v>79.42</v>
      </c>
      <c r="AD943" s="1">
        <v>9.4779999999999003</v>
      </c>
      <c r="AE943" s="1" t="s">
        <v>125</v>
      </c>
      <c r="AG943" s="20">
        <v>89.42</v>
      </c>
      <c r="AH943" s="1">
        <v>94.779999999999902</v>
      </c>
      <c r="AI943" s="1" t="s">
        <v>125</v>
      </c>
      <c r="AK943" s="20">
        <v>99.42</v>
      </c>
      <c r="AL943" s="1">
        <v>947.80000000000496</v>
      </c>
      <c r="AM943" s="1" t="s">
        <v>125</v>
      </c>
      <c r="AO943" s="4">
        <v>109.42</v>
      </c>
      <c r="AP943" s="1">
        <v>942058</v>
      </c>
      <c r="AQ943" s="1" t="s">
        <v>125</v>
      </c>
      <c r="AS943" s="4">
        <v>119.42</v>
      </c>
      <c r="AT943" s="1">
        <v>942058000</v>
      </c>
      <c r="AU943" s="1" t="s">
        <v>125</v>
      </c>
      <c r="AW943" s="4">
        <v>129.41999999999999</v>
      </c>
      <c r="AX943" s="1">
        <v>942058000000</v>
      </c>
      <c r="AY943" s="1" t="s">
        <v>125</v>
      </c>
      <c r="BA943" s="4">
        <v>139.41999999999999</v>
      </c>
      <c r="BB943" s="1">
        <v>942058000000000</v>
      </c>
      <c r="BC943" s="1" t="s">
        <v>125</v>
      </c>
      <c r="BE943" s="4">
        <v>149.41999999999999</v>
      </c>
      <c r="BF943" s="1">
        <v>9.42058E+17</v>
      </c>
      <c r="BG943" s="1" t="s">
        <v>125</v>
      </c>
    </row>
    <row r="944" spans="1:59" x14ac:dyDescent="0.55000000000000004">
      <c r="A944" s="20">
        <v>9.43</v>
      </c>
      <c r="B944" s="1">
        <v>943</v>
      </c>
      <c r="C944" s="1" t="s">
        <v>131</v>
      </c>
      <c r="E944" s="4">
        <v>19.43</v>
      </c>
      <c r="F944" s="21">
        <v>56.636999999999503</v>
      </c>
      <c r="G944" s="1" t="s">
        <v>129</v>
      </c>
      <c r="I944" s="20">
        <v>29.43</v>
      </c>
      <c r="J944" s="1">
        <v>56.636999999999503</v>
      </c>
      <c r="K944" s="1" t="s">
        <v>134</v>
      </c>
      <c r="M944" s="20">
        <v>39.43</v>
      </c>
      <c r="N944" s="1">
        <v>22.688999999999901</v>
      </c>
      <c r="O944" s="1" t="s">
        <v>135</v>
      </c>
      <c r="Q944" s="20">
        <v>49.43</v>
      </c>
      <c r="R944" s="1">
        <v>6.6580000000000004</v>
      </c>
      <c r="S944" s="1" t="s">
        <v>137</v>
      </c>
      <c r="U944" s="20">
        <v>59.43</v>
      </c>
      <c r="V944" s="1">
        <v>28.688999999999702</v>
      </c>
      <c r="W944" s="1" t="s">
        <v>137</v>
      </c>
      <c r="Y944" s="20">
        <v>69.430000000000007</v>
      </c>
      <c r="Z944" s="1">
        <v>345.905000000001</v>
      </c>
      <c r="AA944" s="1" t="s">
        <v>137</v>
      </c>
      <c r="AC944" s="20">
        <v>79.430000000000007</v>
      </c>
      <c r="AD944" s="1">
        <v>9.4869999999999006</v>
      </c>
      <c r="AE944" s="1" t="s">
        <v>125</v>
      </c>
      <c r="AG944" s="20">
        <v>89.43</v>
      </c>
      <c r="AH944" s="1">
        <v>94.869999999999905</v>
      </c>
      <c r="AI944" s="1" t="s">
        <v>125</v>
      </c>
      <c r="AK944" s="20">
        <v>99.43</v>
      </c>
      <c r="AL944" s="1">
        <v>948.70000000000505</v>
      </c>
      <c r="AM944" s="1" t="s">
        <v>125</v>
      </c>
      <c r="AO944" s="4">
        <v>109.43</v>
      </c>
      <c r="AP944" s="1">
        <v>943057</v>
      </c>
      <c r="AQ944" s="1" t="s">
        <v>125</v>
      </c>
      <c r="AS944" s="4">
        <v>119.43</v>
      </c>
      <c r="AT944" s="1">
        <v>943057000</v>
      </c>
      <c r="AU944" s="1" t="s">
        <v>125</v>
      </c>
      <c r="AW944" s="4">
        <v>129.43</v>
      </c>
      <c r="AX944" s="1">
        <v>943057000000</v>
      </c>
      <c r="AY944" s="1" t="s">
        <v>125</v>
      </c>
      <c r="BA944" s="4">
        <v>139.43</v>
      </c>
      <c r="BB944" s="1">
        <v>943057000000000</v>
      </c>
      <c r="BC944" s="1" t="s">
        <v>125</v>
      </c>
      <c r="BE944" s="4">
        <v>149.43</v>
      </c>
      <c r="BF944" s="1">
        <v>9.43057E+17</v>
      </c>
      <c r="BG944" s="1" t="s">
        <v>125</v>
      </c>
    </row>
    <row r="945" spans="1:59" x14ac:dyDescent="0.55000000000000004">
      <c r="A945" s="20">
        <v>9.44</v>
      </c>
      <c r="B945" s="1">
        <v>944</v>
      </c>
      <c r="C945" s="1" t="s">
        <v>131</v>
      </c>
      <c r="E945" s="4">
        <v>19.440000000000001</v>
      </c>
      <c r="F945" s="21">
        <v>56.695999999999501</v>
      </c>
      <c r="G945" s="1" t="s">
        <v>129</v>
      </c>
      <c r="I945" s="20">
        <v>29.44</v>
      </c>
      <c r="J945" s="1">
        <v>56.695999999999501</v>
      </c>
      <c r="K945" s="1" t="s">
        <v>134</v>
      </c>
      <c r="M945" s="20">
        <v>39.44</v>
      </c>
      <c r="N945" s="1">
        <v>22.7119999999999</v>
      </c>
      <c r="O945" s="1" t="s">
        <v>135</v>
      </c>
      <c r="Q945" s="20">
        <v>49.44</v>
      </c>
      <c r="R945" s="1">
        <v>6.6639999999999997</v>
      </c>
      <c r="S945" s="1" t="s">
        <v>137</v>
      </c>
      <c r="U945" s="20">
        <v>59.44</v>
      </c>
      <c r="V945" s="1">
        <v>28.711999999999701</v>
      </c>
      <c r="W945" s="1" t="s">
        <v>137</v>
      </c>
      <c r="Y945" s="20">
        <v>69.44</v>
      </c>
      <c r="Z945" s="1">
        <v>346.24000000000098</v>
      </c>
      <c r="AA945" s="1" t="s">
        <v>137</v>
      </c>
      <c r="AC945" s="20">
        <v>79.44</v>
      </c>
      <c r="AD945" s="1">
        <v>9.4959999999998992</v>
      </c>
      <c r="AE945" s="1" t="s">
        <v>125</v>
      </c>
      <c r="AG945" s="20">
        <v>89.44</v>
      </c>
      <c r="AH945" s="1">
        <v>94.959999999999894</v>
      </c>
      <c r="AI945" s="1" t="s">
        <v>125</v>
      </c>
      <c r="AK945" s="20">
        <v>99.44</v>
      </c>
      <c r="AL945" s="1">
        <v>949.60000000000502</v>
      </c>
      <c r="AM945" s="1" t="s">
        <v>125</v>
      </c>
      <c r="AO945" s="4">
        <v>109.44</v>
      </c>
      <c r="AP945" s="1">
        <v>944056</v>
      </c>
      <c r="AQ945" s="1" t="s">
        <v>125</v>
      </c>
      <c r="AS945" s="4">
        <v>119.44</v>
      </c>
      <c r="AT945" s="1">
        <v>944056000</v>
      </c>
      <c r="AU945" s="1" t="s">
        <v>125</v>
      </c>
      <c r="AW945" s="4">
        <v>129.44</v>
      </c>
      <c r="AX945" s="1">
        <v>944056000000</v>
      </c>
      <c r="AY945" s="1" t="s">
        <v>125</v>
      </c>
      <c r="BA945" s="4">
        <v>139.44</v>
      </c>
      <c r="BB945" s="1">
        <v>944056000000000</v>
      </c>
      <c r="BC945" s="1" t="s">
        <v>125</v>
      </c>
      <c r="BE945" s="4">
        <v>149.44</v>
      </c>
      <c r="BF945" s="1">
        <v>9.44056E+17</v>
      </c>
      <c r="BG945" s="1" t="s">
        <v>125</v>
      </c>
    </row>
    <row r="946" spans="1:59" x14ac:dyDescent="0.55000000000000004">
      <c r="A946" s="20">
        <v>9.4499999999999993</v>
      </c>
      <c r="B946" s="1">
        <v>945</v>
      </c>
      <c r="C946" s="1" t="s">
        <v>131</v>
      </c>
      <c r="E946" s="4">
        <v>19.45</v>
      </c>
      <c r="F946" s="21">
        <v>56.754999999999498</v>
      </c>
      <c r="G946" s="1" t="s">
        <v>129</v>
      </c>
      <c r="I946" s="20">
        <v>29.45</v>
      </c>
      <c r="J946" s="1">
        <v>56.754999999999498</v>
      </c>
      <c r="K946" s="1" t="s">
        <v>134</v>
      </c>
      <c r="M946" s="20">
        <v>39.450000000000003</v>
      </c>
      <c r="N946" s="1">
        <v>22.7349999999999</v>
      </c>
      <c r="O946" s="1" t="s">
        <v>135</v>
      </c>
      <c r="Q946" s="20">
        <v>49.45</v>
      </c>
      <c r="R946" s="1">
        <v>6.6700000000000097</v>
      </c>
      <c r="S946" s="1" t="s">
        <v>137</v>
      </c>
      <c r="U946" s="20">
        <v>59.45</v>
      </c>
      <c r="V946" s="1">
        <v>28.734999999999701</v>
      </c>
      <c r="W946" s="1" t="s">
        <v>137</v>
      </c>
      <c r="Y946" s="20">
        <v>69.45</v>
      </c>
      <c r="Z946" s="1">
        <v>346.57500000000101</v>
      </c>
      <c r="AA946" s="1" t="s">
        <v>137</v>
      </c>
      <c r="AC946" s="20">
        <v>79.45</v>
      </c>
      <c r="AD946" s="1">
        <v>9.5049999999998995</v>
      </c>
      <c r="AE946" s="1" t="s">
        <v>125</v>
      </c>
      <c r="AG946" s="20">
        <v>89.45</v>
      </c>
      <c r="AH946" s="1">
        <v>95.049999999999898</v>
      </c>
      <c r="AI946" s="1" t="s">
        <v>125</v>
      </c>
      <c r="AK946" s="20">
        <v>99.45</v>
      </c>
      <c r="AL946" s="1">
        <v>950.500000000005</v>
      </c>
      <c r="AM946" s="1" t="s">
        <v>125</v>
      </c>
      <c r="AO946" s="4">
        <v>109.45</v>
      </c>
      <c r="AP946" s="1">
        <v>945055</v>
      </c>
      <c r="AQ946" s="1" t="s">
        <v>125</v>
      </c>
      <c r="AS946" s="4">
        <v>119.45</v>
      </c>
      <c r="AT946" s="1">
        <v>945055000</v>
      </c>
      <c r="AU946" s="1" t="s">
        <v>125</v>
      </c>
      <c r="AW946" s="4">
        <v>129.44999999999999</v>
      </c>
      <c r="AX946" s="1">
        <v>945055000000</v>
      </c>
      <c r="AY946" s="1" t="s">
        <v>125</v>
      </c>
      <c r="BA946" s="4">
        <v>139.44999999999999</v>
      </c>
      <c r="BB946" s="1">
        <v>945055000000000</v>
      </c>
      <c r="BC946" s="1" t="s">
        <v>125</v>
      </c>
      <c r="BE946" s="4">
        <v>149.44999999999999</v>
      </c>
      <c r="BF946" s="1">
        <v>9.45055E+17</v>
      </c>
      <c r="BG946" s="1" t="s">
        <v>125</v>
      </c>
    </row>
    <row r="947" spans="1:59" x14ac:dyDescent="0.55000000000000004">
      <c r="A947" s="20">
        <v>9.4600000000000009</v>
      </c>
      <c r="B947" s="1">
        <v>946</v>
      </c>
      <c r="C947" s="1" t="s">
        <v>131</v>
      </c>
      <c r="E947" s="4">
        <v>19.46</v>
      </c>
      <c r="F947" s="21">
        <v>56.813999999999503</v>
      </c>
      <c r="G947" s="1" t="s">
        <v>129</v>
      </c>
      <c r="I947" s="20">
        <v>29.46</v>
      </c>
      <c r="J947" s="1">
        <v>56.813999999999503</v>
      </c>
      <c r="K947" s="1" t="s">
        <v>134</v>
      </c>
      <c r="M947" s="20">
        <v>39.46</v>
      </c>
      <c r="N947" s="1">
        <v>22.7579999999999</v>
      </c>
      <c r="O947" s="1" t="s">
        <v>135</v>
      </c>
      <c r="Q947" s="20">
        <v>49.46</v>
      </c>
      <c r="R947" s="1">
        <v>6.6760000000000099</v>
      </c>
      <c r="S947" s="1" t="s">
        <v>137</v>
      </c>
      <c r="U947" s="20">
        <v>59.46</v>
      </c>
      <c r="V947" s="1">
        <v>28.757999999999701</v>
      </c>
      <c r="W947" s="1" t="s">
        <v>137</v>
      </c>
      <c r="Y947" s="20">
        <v>69.459999999999994</v>
      </c>
      <c r="Z947" s="1">
        <v>346.91000000000099</v>
      </c>
      <c r="AA947" s="1" t="s">
        <v>137</v>
      </c>
      <c r="AC947" s="20">
        <v>79.459999999999994</v>
      </c>
      <c r="AD947" s="1">
        <v>9.5139999999998999</v>
      </c>
      <c r="AE947" s="1" t="s">
        <v>125</v>
      </c>
      <c r="AG947" s="20">
        <v>89.46</v>
      </c>
      <c r="AH947" s="1">
        <v>95.139999999999901</v>
      </c>
      <c r="AI947" s="1" t="s">
        <v>125</v>
      </c>
      <c r="AK947" s="20">
        <v>99.46</v>
      </c>
      <c r="AL947" s="1">
        <v>951.40000000000498</v>
      </c>
      <c r="AM947" s="1" t="s">
        <v>125</v>
      </c>
      <c r="AO947" s="4">
        <v>109.46</v>
      </c>
      <c r="AP947" s="1">
        <v>946054</v>
      </c>
      <c r="AQ947" s="1" t="s">
        <v>125</v>
      </c>
      <c r="AS947" s="4">
        <v>119.46</v>
      </c>
      <c r="AT947" s="1">
        <v>946054000</v>
      </c>
      <c r="AU947" s="1" t="s">
        <v>125</v>
      </c>
      <c r="AW947" s="4">
        <v>129.46</v>
      </c>
      <c r="AX947" s="1">
        <v>946054000000</v>
      </c>
      <c r="AY947" s="1" t="s">
        <v>125</v>
      </c>
      <c r="BA947" s="4">
        <v>139.46</v>
      </c>
      <c r="BB947" s="1">
        <v>946054000000000</v>
      </c>
      <c r="BC947" s="1" t="s">
        <v>125</v>
      </c>
      <c r="BE947" s="4">
        <v>149.46</v>
      </c>
      <c r="BF947" s="1">
        <v>9.46054E+17</v>
      </c>
      <c r="BG947" s="1" t="s">
        <v>125</v>
      </c>
    </row>
    <row r="948" spans="1:59" x14ac:dyDescent="0.55000000000000004">
      <c r="A948" s="20">
        <v>9.4700000000000006</v>
      </c>
      <c r="B948" s="1">
        <v>947</v>
      </c>
      <c r="C948" s="1" t="s">
        <v>131</v>
      </c>
      <c r="E948" s="4">
        <v>19.47</v>
      </c>
      <c r="F948" s="21">
        <v>56.8729999999995</v>
      </c>
      <c r="G948" s="1" t="s">
        <v>129</v>
      </c>
      <c r="I948" s="20">
        <v>29.47</v>
      </c>
      <c r="J948" s="1">
        <v>56.8729999999995</v>
      </c>
      <c r="K948" s="1" t="s">
        <v>134</v>
      </c>
      <c r="M948" s="20">
        <v>39.47</v>
      </c>
      <c r="N948" s="1">
        <v>22.780999999999899</v>
      </c>
      <c r="O948" s="1" t="s">
        <v>135</v>
      </c>
      <c r="Q948" s="20">
        <v>49.47</v>
      </c>
      <c r="R948" s="1">
        <v>6.6820000000000102</v>
      </c>
      <c r="S948" s="1" t="s">
        <v>137</v>
      </c>
      <c r="U948" s="20">
        <v>59.47</v>
      </c>
      <c r="V948" s="1">
        <v>28.7809999999997</v>
      </c>
      <c r="W948" s="1" t="s">
        <v>137</v>
      </c>
      <c r="Y948" s="20">
        <v>69.47</v>
      </c>
      <c r="Z948" s="1">
        <v>347.24500000000103</v>
      </c>
      <c r="AA948" s="1" t="s">
        <v>137</v>
      </c>
      <c r="AC948" s="20">
        <v>79.47</v>
      </c>
      <c r="AD948" s="1">
        <v>9.5229999999999002</v>
      </c>
      <c r="AE948" s="1" t="s">
        <v>125</v>
      </c>
      <c r="AG948" s="20">
        <v>89.47</v>
      </c>
      <c r="AH948" s="1">
        <v>95.229999999999905</v>
      </c>
      <c r="AI948" s="1" t="s">
        <v>125</v>
      </c>
      <c r="AK948" s="20">
        <v>99.47</v>
      </c>
      <c r="AL948" s="1">
        <v>952.30000000000496</v>
      </c>
      <c r="AM948" s="1" t="s">
        <v>125</v>
      </c>
      <c r="AO948" s="4">
        <v>109.47</v>
      </c>
      <c r="AP948" s="1">
        <v>947053</v>
      </c>
      <c r="AQ948" s="1" t="s">
        <v>125</v>
      </c>
      <c r="AS948" s="4">
        <v>119.47</v>
      </c>
      <c r="AT948" s="1">
        <v>947053000</v>
      </c>
      <c r="AU948" s="1" t="s">
        <v>125</v>
      </c>
      <c r="AW948" s="4">
        <v>129.47</v>
      </c>
      <c r="AX948" s="1">
        <v>947053000000</v>
      </c>
      <c r="AY948" s="1" t="s">
        <v>125</v>
      </c>
      <c r="BA948" s="4">
        <v>139.47</v>
      </c>
      <c r="BB948" s="1">
        <v>947053000000000</v>
      </c>
      <c r="BC948" s="1" t="s">
        <v>125</v>
      </c>
      <c r="BE948" s="4">
        <v>149.47</v>
      </c>
      <c r="BF948" s="1">
        <v>9.47053E+17</v>
      </c>
      <c r="BG948" s="1" t="s">
        <v>125</v>
      </c>
    </row>
    <row r="949" spans="1:59" x14ac:dyDescent="0.55000000000000004">
      <c r="A949" s="20">
        <v>9.48</v>
      </c>
      <c r="B949" s="1">
        <v>948</v>
      </c>
      <c r="C949" s="1" t="s">
        <v>131</v>
      </c>
      <c r="E949" s="4">
        <v>19.48</v>
      </c>
      <c r="F949" s="21">
        <v>56.931999999999498</v>
      </c>
      <c r="G949" s="1" t="s">
        <v>129</v>
      </c>
      <c r="I949" s="20">
        <v>29.48</v>
      </c>
      <c r="J949" s="1">
        <v>56.931999999999498</v>
      </c>
      <c r="K949" s="1" t="s">
        <v>134</v>
      </c>
      <c r="M949" s="20">
        <v>39.479999999999997</v>
      </c>
      <c r="N949" s="1">
        <v>22.803999999999899</v>
      </c>
      <c r="O949" s="1" t="s">
        <v>135</v>
      </c>
      <c r="Q949" s="20">
        <v>49.48</v>
      </c>
      <c r="R949" s="1">
        <v>6.6879999999999997</v>
      </c>
      <c r="S949" s="1" t="s">
        <v>137</v>
      </c>
      <c r="U949" s="20">
        <v>59.48</v>
      </c>
      <c r="V949" s="1">
        <v>28.8039999999997</v>
      </c>
      <c r="W949" s="1" t="s">
        <v>137</v>
      </c>
      <c r="Y949" s="20">
        <v>69.48</v>
      </c>
      <c r="Z949" s="1">
        <v>347.58000000000101</v>
      </c>
      <c r="AA949" s="1" t="s">
        <v>137</v>
      </c>
      <c r="AC949" s="20">
        <v>79.48</v>
      </c>
      <c r="AD949" s="1">
        <v>9.5319999999999006</v>
      </c>
      <c r="AE949" s="1" t="s">
        <v>125</v>
      </c>
      <c r="AG949" s="20">
        <v>89.48</v>
      </c>
      <c r="AH949" s="1">
        <v>95.319999999999894</v>
      </c>
      <c r="AI949" s="1" t="s">
        <v>125</v>
      </c>
      <c r="AK949" s="20">
        <v>99.48</v>
      </c>
      <c r="AL949" s="1">
        <v>953.20000000000505</v>
      </c>
      <c r="AM949" s="1" t="s">
        <v>125</v>
      </c>
      <c r="AO949" s="4">
        <v>109.48</v>
      </c>
      <c r="AP949" s="1">
        <v>948052</v>
      </c>
      <c r="AQ949" s="1" t="s">
        <v>125</v>
      </c>
      <c r="AS949" s="4">
        <v>119.48</v>
      </c>
      <c r="AT949" s="1">
        <v>948052000</v>
      </c>
      <c r="AU949" s="1" t="s">
        <v>125</v>
      </c>
      <c r="AW949" s="4">
        <v>129.47999999999999</v>
      </c>
      <c r="AX949" s="1">
        <v>948052000000</v>
      </c>
      <c r="AY949" s="1" t="s">
        <v>125</v>
      </c>
      <c r="BA949" s="4">
        <v>139.47999999999999</v>
      </c>
      <c r="BB949" s="1">
        <v>948052000000000</v>
      </c>
      <c r="BC949" s="1" t="s">
        <v>125</v>
      </c>
      <c r="BE949" s="4">
        <v>149.47999999999999</v>
      </c>
      <c r="BF949" s="1">
        <v>9.48052E+17</v>
      </c>
      <c r="BG949" s="1" t="s">
        <v>125</v>
      </c>
    </row>
    <row r="950" spans="1:59" x14ac:dyDescent="0.55000000000000004">
      <c r="A950" s="20">
        <v>9.49</v>
      </c>
      <c r="B950" s="1">
        <v>949</v>
      </c>
      <c r="C950" s="1" t="s">
        <v>131</v>
      </c>
      <c r="E950" s="4">
        <v>19.489999999999998</v>
      </c>
      <c r="F950" s="21">
        <v>56.990999999999502</v>
      </c>
      <c r="G950" s="1" t="s">
        <v>129</v>
      </c>
      <c r="I950" s="20">
        <v>29.49</v>
      </c>
      <c r="J950" s="1">
        <v>56.990999999999502</v>
      </c>
      <c r="K950" s="1" t="s">
        <v>134</v>
      </c>
      <c r="M950" s="20">
        <v>39.49</v>
      </c>
      <c r="N950" s="1">
        <v>22.826999999999899</v>
      </c>
      <c r="O950" s="1" t="s">
        <v>135</v>
      </c>
      <c r="Q950" s="20">
        <v>49.49</v>
      </c>
      <c r="R950" s="1">
        <v>6.6940000000000097</v>
      </c>
      <c r="S950" s="1" t="s">
        <v>137</v>
      </c>
      <c r="U950" s="20">
        <v>59.49</v>
      </c>
      <c r="V950" s="1">
        <v>28.8269999999997</v>
      </c>
      <c r="W950" s="1" t="s">
        <v>137</v>
      </c>
      <c r="Y950" s="20">
        <v>69.489999999999995</v>
      </c>
      <c r="Z950" s="1">
        <v>347.91500000000099</v>
      </c>
      <c r="AA950" s="1" t="s">
        <v>137</v>
      </c>
      <c r="AC950" s="20">
        <v>79.489999999999995</v>
      </c>
      <c r="AD950" s="1">
        <v>9.5409999999998991</v>
      </c>
      <c r="AE950" s="1" t="s">
        <v>125</v>
      </c>
      <c r="AG950" s="20">
        <v>89.49</v>
      </c>
      <c r="AH950" s="1">
        <v>95.409999999999897</v>
      </c>
      <c r="AI950" s="1" t="s">
        <v>125</v>
      </c>
      <c r="AK950" s="20">
        <v>99.49</v>
      </c>
      <c r="AL950" s="1">
        <v>954.10000000000502</v>
      </c>
      <c r="AM950" s="1" t="s">
        <v>125</v>
      </c>
      <c r="AO950" s="4">
        <v>109.49</v>
      </c>
      <c r="AP950" s="1">
        <v>949051</v>
      </c>
      <c r="AQ950" s="1" t="s">
        <v>125</v>
      </c>
      <c r="AS950" s="4">
        <v>119.49</v>
      </c>
      <c r="AT950" s="1">
        <v>949051000</v>
      </c>
      <c r="AU950" s="1" t="s">
        <v>125</v>
      </c>
      <c r="AW950" s="4">
        <v>129.49</v>
      </c>
      <c r="AX950" s="1">
        <v>949051000000</v>
      </c>
      <c r="AY950" s="1" t="s">
        <v>125</v>
      </c>
      <c r="BA950" s="4">
        <v>139.49</v>
      </c>
      <c r="BB950" s="1">
        <v>949051000000000</v>
      </c>
      <c r="BC950" s="1" t="s">
        <v>125</v>
      </c>
      <c r="BE950" s="4">
        <v>149.49</v>
      </c>
      <c r="BF950" s="1">
        <v>9.49051E+17</v>
      </c>
      <c r="BG950" s="1" t="s">
        <v>125</v>
      </c>
    </row>
    <row r="951" spans="1:59" x14ac:dyDescent="0.55000000000000004">
      <c r="A951" s="20">
        <v>9.5</v>
      </c>
      <c r="B951" s="1">
        <v>950</v>
      </c>
      <c r="C951" s="1" t="s">
        <v>131</v>
      </c>
      <c r="E951" s="4">
        <v>19.5</v>
      </c>
      <c r="F951" s="21">
        <v>57.0499999999995</v>
      </c>
      <c r="G951" s="1" t="s">
        <v>129</v>
      </c>
      <c r="I951" s="20">
        <v>29.5</v>
      </c>
      <c r="J951" s="1">
        <v>57.0499999999995</v>
      </c>
      <c r="K951" s="1" t="s">
        <v>134</v>
      </c>
      <c r="M951" s="20">
        <v>39.5</v>
      </c>
      <c r="N951" s="1">
        <v>22.849999999999898</v>
      </c>
      <c r="O951" s="1" t="s">
        <v>135</v>
      </c>
      <c r="Q951" s="20">
        <v>49.5</v>
      </c>
      <c r="R951" s="1">
        <v>6.7000000000000099</v>
      </c>
      <c r="S951" s="1" t="s">
        <v>137</v>
      </c>
      <c r="U951" s="20">
        <v>59.5</v>
      </c>
      <c r="V951" s="1">
        <v>28.849999999999699</v>
      </c>
      <c r="W951" s="1" t="s">
        <v>137</v>
      </c>
      <c r="Y951" s="20">
        <v>69.5</v>
      </c>
      <c r="Z951" s="1">
        <v>348.25000000000102</v>
      </c>
      <c r="AA951" s="1" t="s">
        <v>137</v>
      </c>
      <c r="AC951" s="20">
        <v>79.5</v>
      </c>
      <c r="AD951" s="1">
        <v>9.5499999999998995</v>
      </c>
      <c r="AE951" s="1" t="s">
        <v>125</v>
      </c>
      <c r="AG951" s="20">
        <v>89.5</v>
      </c>
      <c r="AH951" s="1">
        <v>95.499999999999901</v>
      </c>
      <c r="AI951" s="1" t="s">
        <v>125</v>
      </c>
      <c r="AK951" s="20">
        <v>99.5</v>
      </c>
      <c r="AL951" s="1">
        <v>955.000000000005</v>
      </c>
      <c r="AM951" s="1" t="s">
        <v>125</v>
      </c>
      <c r="AO951" s="4">
        <v>109.5</v>
      </c>
      <c r="AP951" s="1">
        <v>950050</v>
      </c>
      <c r="AQ951" s="1" t="s">
        <v>125</v>
      </c>
      <c r="AS951" s="4">
        <v>119.5</v>
      </c>
      <c r="AT951" s="1">
        <v>950050000</v>
      </c>
      <c r="AU951" s="1" t="s">
        <v>125</v>
      </c>
      <c r="AW951" s="4">
        <v>129.5</v>
      </c>
      <c r="AX951" s="1">
        <v>950050000000</v>
      </c>
      <c r="AY951" s="1" t="s">
        <v>125</v>
      </c>
      <c r="BA951" s="4">
        <v>139.5</v>
      </c>
      <c r="BB951" s="1">
        <v>950050000000000</v>
      </c>
      <c r="BC951" s="1" t="s">
        <v>125</v>
      </c>
      <c r="BE951" s="4">
        <v>149.5</v>
      </c>
      <c r="BF951" s="1">
        <v>9.5005E+17</v>
      </c>
      <c r="BG951" s="1" t="s">
        <v>125</v>
      </c>
    </row>
    <row r="952" spans="1:59" x14ac:dyDescent="0.55000000000000004">
      <c r="A952" s="20">
        <v>9.51</v>
      </c>
      <c r="B952" s="1">
        <v>951</v>
      </c>
      <c r="C952" s="1" t="s">
        <v>131</v>
      </c>
      <c r="E952" s="4">
        <v>19.510000000000002</v>
      </c>
      <c r="F952" s="21">
        <v>57.108999999999497</v>
      </c>
      <c r="G952" s="1" t="s">
        <v>129</v>
      </c>
      <c r="I952" s="20">
        <v>29.51</v>
      </c>
      <c r="J952" s="1">
        <v>57.108999999999497</v>
      </c>
      <c r="K952" s="1" t="s">
        <v>134</v>
      </c>
      <c r="M952" s="20">
        <v>39.51</v>
      </c>
      <c r="N952" s="1">
        <v>22.872999999999902</v>
      </c>
      <c r="O952" s="1" t="s">
        <v>135</v>
      </c>
      <c r="Q952" s="20">
        <v>49.51</v>
      </c>
      <c r="R952" s="1">
        <v>6.7060000000000004</v>
      </c>
      <c r="S952" s="1" t="s">
        <v>137</v>
      </c>
      <c r="U952" s="20">
        <v>59.51</v>
      </c>
      <c r="V952" s="1">
        <v>28.872999999999699</v>
      </c>
      <c r="W952" s="1" t="s">
        <v>137</v>
      </c>
      <c r="Y952" s="20">
        <v>69.510000000000005</v>
      </c>
      <c r="Z952" s="1">
        <v>348.585000000001</v>
      </c>
      <c r="AA952" s="1" t="s">
        <v>137</v>
      </c>
      <c r="AC952" s="20">
        <v>79.510000000000005</v>
      </c>
      <c r="AD952" s="1">
        <v>9.5589999999998998</v>
      </c>
      <c r="AE952" s="1" t="s">
        <v>125</v>
      </c>
      <c r="AG952" s="20">
        <v>89.51</v>
      </c>
      <c r="AH952" s="1">
        <v>95.589999999999904</v>
      </c>
      <c r="AI952" s="1" t="s">
        <v>125</v>
      </c>
      <c r="AK952" s="20">
        <v>99.51</v>
      </c>
      <c r="AL952" s="1">
        <v>955.90000000000498</v>
      </c>
      <c r="AM952" s="1" t="s">
        <v>125</v>
      </c>
      <c r="AO952" s="4">
        <v>109.51</v>
      </c>
      <c r="AP952" s="1">
        <v>951049</v>
      </c>
      <c r="AQ952" s="1" t="s">
        <v>125</v>
      </c>
      <c r="AS952" s="4">
        <v>119.51</v>
      </c>
      <c r="AT952" s="1">
        <v>951049000</v>
      </c>
      <c r="AU952" s="1" t="s">
        <v>125</v>
      </c>
      <c r="AW952" s="4">
        <v>129.51</v>
      </c>
      <c r="AX952" s="1">
        <v>951049000000</v>
      </c>
      <c r="AY952" s="1" t="s">
        <v>125</v>
      </c>
      <c r="BA952" s="4">
        <v>139.51</v>
      </c>
      <c r="BB952" s="1">
        <v>951049000000000</v>
      </c>
      <c r="BC952" s="1" t="s">
        <v>125</v>
      </c>
      <c r="BE952" s="4">
        <v>149.51</v>
      </c>
      <c r="BF952" s="1">
        <v>9.51049E+17</v>
      </c>
      <c r="BG952" s="1" t="s">
        <v>125</v>
      </c>
    </row>
    <row r="953" spans="1:59" x14ac:dyDescent="0.55000000000000004">
      <c r="A953" s="20">
        <v>9.52</v>
      </c>
      <c r="B953" s="1">
        <v>952</v>
      </c>
      <c r="C953" s="1" t="s">
        <v>131</v>
      </c>
      <c r="E953" s="4">
        <v>19.52</v>
      </c>
      <c r="F953" s="21">
        <v>57.167999999999502</v>
      </c>
      <c r="G953" s="1" t="s">
        <v>129</v>
      </c>
      <c r="I953" s="20">
        <v>29.52</v>
      </c>
      <c r="J953" s="1">
        <v>57.167999999999502</v>
      </c>
      <c r="K953" s="1" t="s">
        <v>134</v>
      </c>
      <c r="M953" s="20">
        <v>39.520000000000003</v>
      </c>
      <c r="N953" s="1">
        <v>22.895999999999901</v>
      </c>
      <c r="O953" s="1" t="s">
        <v>135</v>
      </c>
      <c r="Q953" s="20">
        <v>49.52</v>
      </c>
      <c r="R953" s="1">
        <v>6.7119999999999997</v>
      </c>
      <c r="S953" s="1" t="s">
        <v>137</v>
      </c>
      <c r="U953" s="20">
        <v>59.52</v>
      </c>
      <c r="V953" s="1">
        <v>28.895999999999699</v>
      </c>
      <c r="W953" s="1" t="s">
        <v>137</v>
      </c>
      <c r="Y953" s="20">
        <v>69.52</v>
      </c>
      <c r="Z953" s="1">
        <v>348.92000000000098</v>
      </c>
      <c r="AA953" s="1" t="s">
        <v>137</v>
      </c>
      <c r="AC953" s="20">
        <v>79.52</v>
      </c>
      <c r="AD953" s="1">
        <v>9.5679999999999001</v>
      </c>
      <c r="AE953" s="1" t="s">
        <v>125</v>
      </c>
      <c r="AG953" s="20">
        <v>89.52</v>
      </c>
      <c r="AH953" s="1">
        <v>95.679999999999893</v>
      </c>
      <c r="AI953" s="1" t="s">
        <v>125</v>
      </c>
      <c r="AK953" s="20">
        <v>99.52</v>
      </c>
      <c r="AL953" s="1">
        <v>956.80000000000496</v>
      </c>
      <c r="AM953" s="1" t="s">
        <v>125</v>
      </c>
      <c r="AO953" s="4">
        <v>109.52</v>
      </c>
      <c r="AP953" s="1">
        <v>952048</v>
      </c>
      <c r="AQ953" s="1" t="s">
        <v>125</v>
      </c>
      <c r="AS953" s="4">
        <v>119.52</v>
      </c>
      <c r="AT953" s="1">
        <v>952048000</v>
      </c>
      <c r="AU953" s="1" t="s">
        <v>125</v>
      </c>
      <c r="AW953" s="4">
        <v>129.52000000000001</v>
      </c>
      <c r="AX953" s="1">
        <v>952048000000</v>
      </c>
      <c r="AY953" s="1" t="s">
        <v>125</v>
      </c>
      <c r="BA953" s="4">
        <v>139.52000000000001</v>
      </c>
      <c r="BB953" s="1">
        <v>952048000000000</v>
      </c>
      <c r="BC953" s="1" t="s">
        <v>125</v>
      </c>
      <c r="BE953" s="4">
        <v>149.52000000000001</v>
      </c>
      <c r="BF953" s="1">
        <v>9.52048E+17</v>
      </c>
      <c r="BG953" s="1" t="s">
        <v>125</v>
      </c>
    </row>
    <row r="954" spans="1:59" x14ac:dyDescent="0.55000000000000004">
      <c r="A954" s="20">
        <v>9.5299999999999994</v>
      </c>
      <c r="B954" s="1">
        <v>953</v>
      </c>
      <c r="C954" s="1" t="s">
        <v>131</v>
      </c>
      <c r="E954" s="4">
        <v>19.53</v>
      </c>
      <c r="F954" s="21">
        <v>57.226999999999499</v>
      </c>
      <c r="G954" s="1" t="s">
        <v>129</v>
      </c>
      <c r="I954" s="20">
        <v>29.53</v>
      </c>
      <c r="J954" s="1">
        <v>57.226999999999499</v>
      </c>
      <c r="K954" s="1" t="s">
        <v>134</v>
      </c>
      <c r="M954" s="20">
        <v>39.53</v>
      </c>
      <c r="N954" s="1">
        <v>22.918999999999901</v>
      </c>
      <c r="O954" s="1" t="s">
        <v>135</v>
      </c>
      <c r="Q954" s="20">
        <v>49.53</v>
      </c>
      <c r="R954" s="1">
        <v>6.7180000000000097</v>
      </c>
      <c r="S954" s="1" t="s">
        <v>137</v>
      </c>
      <c r="U954" s="20">
        <v>59.53</v>
      </c>
      <c r="V954" s="1">
        <v>28.918999999999699</v>
      </c>
      <c r="W954" s="1" t="s">
        <v>137</v>
      </c>
      <c r="Y954" s="20">
        <v>69.53</v>
      </c>
      <c r="Z954" s="1">
        <v>349.25500000000102</v>
      </c>
      <c r="AA954" s="1" t="s">
        <v>137</v>
      </c>
      <c r="AC954" s="20">
        <v>79.53</v>
      </c>
      <c r="AD954" s="1">
        <v>9.5769999999999005</v>
      </c>
      <c r="AE954" s="1" t="s">
        <v>125</v>
      </c>
      <c r="AG954" s="20">
        <v>89.53</v>
      </c>
      <c r="AH954" s="1">
        <v>95.769999999999897</v>
      </c>
      <c r="AI954" s="1" t="s">
        <v>125</v>
      </c>
      <c r="AK954" s="20">
        <v>99.53</v>
      </c>
      <c r="AL954" s="1">
        <v>957.70000000000505</v>
      </c>
      <c r="AM954" s="1" t="s">
        <v>125</v>
      </c>
      <c r="AO954" s="4">
        <v>109.53</v>
      </c>
      <c r="AP954" s="1">
        <v>953047</v>
      </c>
      <c r="AQ954" s="1" t="s">
        <v>125</v>
      </c>
      <c r="AS954" s="4">
        <v>119.53</v>
      </c>
      <c r="AT954" s="1">
        <v>953047000</v>
      </c>
      <c r="AU954" s="1" t="s">
        <v>125</v>
      </c>
      <c r="AW954" s="4">
        <v>129.53</v>
      </c>
      <c r="AX954" s="1">
        <v>953047000000</v>
      </c>
      <c r="AY954" s="1" t="s">
        <v>125</v>
      </c>
      <c r="BA954" s="4">
        <v>139.53</v>
      </c>
      <c r="BB954" s="1">
        <v>953047000000000</v>
      </c>
      <c r="BC954" s="1" t="s">
        <v>125</v>
      </c>
      <c r="BE954" s="4">
        <v>149.53</v>
      </c>
      <c r="BF954" s="1">
        <v>9.53047E+17</v>
      </c>
      <c r="BG954" s="1" t="s">
        <v>125</v>
      </c>
    </row>
    <row r="955" spans="1:59" x14ac:dyDescent="0.55000000000000004">
      <c r="A955" s="20">
        <v>9.5399999999999991</v>
      </c>
      <c r="B955" s="1">
        <v>954</v>
      </c>
      <c r="C955" s="1" t="s">
        <v>131</v>
      </c>
      <c r="E955" s="4">
        <v>19.54</v>
      </c>
      <c r="F955" s="21">
        <v>57.285999999999397</v>
      </c>
      <c r="G955" s="1" t="s">
        <v>129</v>
      </c>
      <c r="I955" s="20">
        <v>29.54</v>
      </c>
      <c r="J955" s="1">
        <v>57.285999999999397</v>
      </c>
      <c r="K955" s="1" t="s">
        <v>134</v>
      </c>
      <c r="M955" s="20">
        <v>39.54</v>
      </c>
      <c r="N955" s="1">
        <v>22.941999999999901</v>
      </c>
      <c r="O955" s="1" t="s">
        <v>135</v>
      </c>
      <c r="Q955" s="20">
        <v>49.54</v>
      </c>
      <c r="R955" s="1">
        <v>6.72400000000001</v>
      </c>
      <c r="S955" s="1" t="s">
        <v>137</v>
      </c>
      <c r="U955" s="20">
        <v>59.54</v>
      </c>
      <c r="V955" s="1">
        <v>28.941999999999702</v>
      </c>
      <c r="W955" s="1" t="s">
        <v>137</v>
      </c>
      <c r="Y955" s="20">
        <v>69.540000000000006</v>
      </c>
      <c r="Z955" s="1">
        <v>349.590000000001</v>
      </c>
      <c r="AA955" s="1" t="s">
        <v>137</v>
      </c>
      <c r="AC955" s="20">
        <v>79.540000000000006</v>
      </c>
      <c r="AD955" s="1">
        <v>9.5859999999999008</v>
      </c>
      <c r="AE955" s="1" t="s">
        <v>125</v>
      </c>
      <c r="AG955" s="20">
        <v>89.54</v>
      </c>
      <c r="AH955" s="1">
        <v>95.8599999999999</v>
      </c>
      <c r="AI955" s="1" t="s">
        <v>125</v>
      </c>
      <c r="AK955" s="20">
        <v>99.54</v>
      </c>
      <c r="AL955" s="1">
        <v>958.60000000000502</v>
      </c>
      <c r="AM955" s="1" t="s">
        <v>125</v>
      </c>
      <c r="AO955" s="4">
        <v>109.54</v>
      </c>
      <c r="AP955" s="1">
        <v>954046</v>
      </c>
      <c r="AQ955" s="1" t="s">
        <v>125</v>
      </c>
      <c r="AS955" s="4">
        <v>119.54</v>
      </c>
      <c r="AT955" s="1">
        <v>954046000</v>
      </c>
      <c r="AU955" s="1" t="s">
        <v>125</v>
      </c>
      <c r="AW955" s="4">
        <v>129.54</v>
      </c>
      <c r="AX955" s="1">
        <v>954046000000</v>
      </c>
      <c r="AY955" s="1" t="s">
        <v>125</v>
      </c>
      <c r="BA955" s="4">
        <v>139.54</v>
      </c>
      <c r="BB955" s="1">
        <v>954046000000000</v>
      </c>
      <c r="BC955" s="1" t="s">
        <v>125</v>
      </c>
      <c r="BE955" s="4">
        <v>149.54</v>
      </c>
      <c r="BF955" s="1">
        <v>9.54046E+17</v>
      </c>
      <c r="BG955" s="1" t="s">
        <v>125</v>
      </c>
    </row>
    <row r="956" spans="1:59" x14ac:dyDescent="0.55000000000000004">
      <c r="A956" s="20">
        <v>9.5500000000000007</v>
      </c>
      <c r="B956" s="1">
        <v>955</v>
      </c>
      <c r="C956" s="1" t="s">
        <v>131</v>
      </c>
      <c r="E956" s="4">
        <v>19.55</v>
      </c>
      <c r="F956" s="21">
        <v>57.344999999999501</v>
      </c>
      <c r="G956" s="1" t="s">
        <v>129</v>
      </c>
      <c r="I956" s="20">
        <v>29.55</v>
      </c>
      <c r="J956" s="1">
        <v>57.344999999999501</v>
      </c>
      <c r="K956" s="1" t="s">
        <v>134</v>
      </c>
      <c r="M956" s="20">
        <v>39.549999999999997</v>
      </c>
      <c r="N956" s="1">
        <v>22.9649999999999</v>
      </c>
      <c r="O956" s="1" t="s">
        <v>135</v>
      </c>
      <c r="Q956" s="20">
        <v>49.55</v>
      </c>
      <c r="R956" s="1">
        <v>6.7300000000000102</v>
      </c>
      <c r="S956" s="1" t="s">
        <v>137</v>
      </c>
      <c r="U956" s="20">
        <v>59.55</v>
      </c>
      <c r="V956" s="1">
        <v>28.964999999999701</v>
      </c>
      <c r="W956" s="1" t="s">
        <v>137</v>
      </c>
      <c r="Y956" s="20">
        <v>69.55</v>
      </c>
      <c r="Z956" s="1">
        <v>349.92500000000098</v>
      </c>
      <c r="AA956" s="1" t="s">
        <v>137</v>
      </c>
      <c r="AC956" s="20">
        <v>79.55</v>
      </c>
      <c r="AD956" s="1">
        <v>9.5949999999998994</v>
      </c>
      <c r="AE956" s="1" t="s">
        <v>125</v>
      </c>
      <c r="AG956" s="20">
        <v>89.55</v>
      </c>
      <c r="AH956" s="1">
        <v>95.949999999999903</v>
      </c>
      <c r="AI956" s="1" t="s">
        <v>125</v>
      </c>
      <c r="AK956" s="20">
        <v>99.55</v>
      </c>
      <c r="AL956" s="1">
        <v>959.500000000005</v>
      </c>
      <c r="AM956" s="1" t="s">
        <v>125</v>
      </c>
      <c r="AO956" s="4">
        <v>109.55</v>
      </c>
      <c r="AP956" s="1">
        <v>955045</v>
      </c>
      <c r="AQ956" s="1" t="s">
        <v>125</v>
      </c>
      <c r="AS956" s="4">
        <v>119.55</v>
      </c>
      <c r="AT956" s="1">
        <v>955045000</v>
      </c>
      <c r="AU956" s="1" t="s">
        <v>125</v>
      </c>
      <c r="AW956" s="4">
        <v>129.55000000000001</v>
      </c>
      <c r="AX956" s="1">
        <v>955045000000</v>
      </c>
      <c r="AY956" s="1" t="s">
        <v>125</v>
      </c>
      <c r="BA956" s="4">
        <v>139.55000000000001</v>
      </c>
      <c r="BB956" s="1">
        <v>955045000000000</v>
      </c>
      <c r="BC956" s="1" t="s">
        <v>125</v>
      </c>
      <c r="BE956" s="4">
        <v>149.55000000000001</v>
      </c>
      <c r="BF956" s="1">
        <v>9.55045E+17</v>
      </c>
      <c r="BG956" s="1" t="s">
        <v>125</v>
      </c>
    </row>
    <row r="957" spans="1:59" x14ac:dyDescent="0.55000000000000004">
      <c r="A957" s="20">
        <v>9.56</v>
      </c>
      <c r="B957" s="1">
        <v>956</v>
      </c>
      <c r="C957" s="1" t="s">
        <v>131</v>
      </c>
      <c r="E957" s="4">
        <v>19.559999999999999</v>
      </c>
      <c r="F957" s="21">
        <v>57.403999999999499</v>
      </c>
      <c r="G957" s="1" t="s">
        <v>129</v>
      </c>
      <c r="I957" s="20">
        <v>29.56</v>
      </c>
      <c r="J957" s="1">
        <v>57.403999999999499</v>
      </c>
      <c r="K957" s="1" t="s">
        <v>134</v>
      </c>
      <c r="M957" s="20">
        <v>39.56</v>
      </c>
      <c r="N957" s="1">
        <v>22.9879999999999</v>
      </c>
      <c r="O957" s="1" t="s">
        <v>135</v>
      </c>
      <c r="Q957" s="20">
        <v>49.56</v>
      </c>
      <c r="R957" s="1">
        <v>6.7359999999999998</v>
      </c>
      <c r="S957" s="1" t="s">
        <v>137</v>
      </c>
      <c r="U957" s="20">
        <v>59.56</v>
      </c>
      <c r="V957" s="1">
        <v>28.987999999999701</v>
      </c>
      <c r="W957" s="1" t="s">
        <v>137</v>
      </c>
      <c r="Y957" s="20">
        <v>69.56</v>
      </c>
      <c r="Z957" s="1">
        <v>350.26000000000101</v>
      </c>
      <c r="AA957" s="1" t="s">
        <v>137</v>
      </c>
      <c r="AC957" s="20">
        <v>79.56</v>
      </c>
      <c r="AD957" s="1">
        <v>9.6039999999998997</v>
      </c>
      <c r="AE957" s="1" t="s">
        <v>125</v>
      </c>
      <c r="AG957" s="20">
        <v>89.56</v>
      </c>
      <c r="AH957" s="1">
        <v>96.039999999999907</v>
      </c>
      <c r="AI957" s="1" t="s">
        <v>125</v>
      </c>
      <c r="AK957" s="20">
        <v>99.56</v>
      </c>
      <c r="AL957" s="1">
        <v>960.40000000000498</v>
      </c>
      <c r="AM957" s="1" t="s">
        <v>125</v>
      </c>
      <c r="AO957" s="4">
        <v>109.56</v>
      </c>
      <c r="AP957" s="1">
        <v>956044</v>
      </c>
      <c r="AQ957" s="1" t="s">
        <v>125</v>
      </c>
      <c r="AS957" s="4">
        <v>119.56</v>
      </c>
      <c r="AT957" s="1">
        <v>956044000</v>
      </c>
      <c r="AU957" s="1" t="s">
        <v>125</v>
      </c>
      <c r="AW957" s="4">
        <v>129.56</v>
      </c>
      <c r="AX957" s="1">
        <v>956044000000</v>
      </c>
      <c r="AY957" s="1" t="s">
        <v>125</v>
      </c>
      <c r="BA957" s="4">
        <v>139.56</v>
      </c>
      <c r="BB957" s="1">
        <v>956044000000000</v>
      </c>
      <c r="BC957" s="1" t="s">
        <v>125</v>
      </c>
      <c r="BE957" s="4">
        <v>149.56</v>
      </c>
      <c r="BF957" s="1">
        <v>9.56044E+17</v>
      </c>
      <c r="BG957" s="1" t="s">
        <v>125</v>
      </c>
    </row>
    <row r="958" spans="1:59" x14ac:dyDescent="0.55000000000000004">
      <c r="A958" s="20">
        <v>9.57</v>
      </c>
      <c r="B958" s="1">
        <v>957</v>
      </c>
      <c r="C958" s="1" t="s">
        <v>131</v>
      </c>
      <c r="E958" s="4">
        <v>19.57</v>
      </c>
      <c r="F958" s="21">
        <v>57.462999999999397</v>
      </c>
      <c r="G958" s="1" t="s">
        <v>129</v>
      </c>
      <c r="I958" s="20">
        <v>29.57</v>
      </c>
      <c r="J958" s="1">
        <v>57.462999999999397</v>
      </c>
      <c r="K958" s="1" t="s">
        <v>134</v>
      </c>
      <c r="M958" s="20">
        <v>39.57</v>
      </c>
      <c r="N958" s="1">
        <v>23.0109999999999</v>
      </c>
      <c r="O958" s="1" t="s">
        <v>135</v>
      </c>
      <c r="Q958" s="20">
        <v>49.57</v>
      </c>
      <c r="R958" s="1">
        <v>6.7420000000000098</v>
      </c>
      <c r="S958" s="1" t="s">
        <v>137</v>
      </c>
      <c r="U958" s="20">
        <v>59.57</v>
      </c>
      <c r="V958" s="1">
        <v>29.010999999999701</v>
      </c>
      <c r="W958" s="1" t="s">
        <v>137</v>
      </c>
      <c r="Y958" s="20">
        <v>69.569999999999993</v>
      </c>
      <c r="Z958" s="1">
        <v>350.59500000000099</v>
      </c>
      <c r="AA958" s="1" t="s">
        <v>137</v>
      </c>
      <c r="AC958" s="20">
        <v>79.569999999999993</v>
      </c>
      <c r="AD958" s="1">
        <v>9.6129999999999001</v>
      </c>
      <c r="AE958" s="1" t="s">
        <v>125</v>
      </c>
      <c r="AG958" s="20">
        <v>89.57</v>
      </c>
      <c r="AH958" s="1">
        <v>96.129999999999896</v>
      </c>
      <c r="AI958" s="1" t="s">
        <v>125</v>
      </c>
      <c r="AK958" s="20">
        <v>99.57</v>
      </c>
      <c r="AL958" s="1">
        <v>961.30000000000496</v>
      </c>
      <c r="AM958" s="1" t="s">
        <v>125</v>
      </c>
      <c r="AO958" s="4">
        <v>109.57</v>
      </c>
      <c r="AP958" s="1">
        <v>957043</v>
      </c>
      <c r="AQ958" s="1" t="s">
        <v>125</v>
      </c>
      <c r="AS958" s="4">
        <v>119.57</v>
      </c>
      <c r="AT958" s="1">
        <v>957043000</v>
      </c>
      <c r="AU958" s="1" t="s">
        <v>125</v>
      </c>
      <c r="AW958" s="4">
        <v>129.57</v>
      </c>
      <c r="AX958" s="1">
        <v>957043000000</v>
      </c>
      <c r="AY958" s="1" t="s">
        <v>125</v>
      </c>
      <c r="BA958" s="4">
        <v>139.57</v>
      </c>
      <c r="BB958" s="1">
        <v>957043000000000</v>
      </c>
      <c r="BC958" s="1" t="s">
        <v>125</v>
      </c>
      <c r="BE958" s="4">
        <v>149.57</v>
      </c>
      <c r="BF958" s="1">
        <v>9.57043E+17</v>
      </c>
      <c r="BG958" s="1" t="s">
        <v>125</v>
      </c>
    </row>
    <row r="959" spans="1:59" x14ac:dyDescent="0.55000000000000004">
      <c r="A959" s="20">
        <v>9.58</v>
      </c>
      <c r="B959" s="1">
        <v>958</v>
      </c>
      <c r="C959" s="1" t="s">
        <v>131</v>
      </c>
      <c r="E959" s="4">
        <v>19.579999999999998</v>
      </c>
      <c r="F959" s="21">
        <v>57.521999999999501</v>
      </c>
      <c r="G959" s="1" t="s">
        <v>129</v>
      </c>
      <c r="I959" s="20">
        <v>29.58</v>
      </c>
      <c r="J959" s="1">
        <v>57.521999999999501</v>
      </c>
      <c r="K959" s="1" t="s">
        <v>134</v>
      </c>
      <c r="M959" s="20">
        <v>39.58</v>
      </c>
      <c r="N959" s="1">
        <v>23.033999999999899</v>
      </c>
      <c r="O959" s="1" t="s">
        <v>135</v>
      </c>
      <c r="Q959" s="20">
        <v>49.58</v>
      </c>
      <c r="R959" s="1">
        <v>6.74800000000001</v>
      </c>
      <c r="S959" s="1" t="s">
        <v>137</v>
      </c>
      <c r="U959" s="20">
        <v>59.58</v>
      </c>
      <c r="V959" s="1">
        <v>29.0339999999997</v>
      </c>
      <c r="W959" s="1" t="s">
        <v>137</v>
      </c>
      <c r="Y959" s="20">
        <v>69.58</v>
      </c>
      <c r="Z959" s="1">
        <v>350.93000000000097</v>
      </c>
      <c r="AA959" s="1" t="s">
        <v>137</v>
      </c>
      <c r="AC959" s="20">
        <v>79.58</v>
      </c>
      <c r="AD959" s="1">
        <v>9.6219999999999004</v>
      </c>
      <c r="AE959" s="1" t="s">
        <v>125</v>
      </c>
      <c r="AG959" s="20">
        <v>89.58</v>
      </c>
      <c r="AH959" s="1">
        <v>96.219999999999899</v>
      </c>
      <c r="AI959" s="1" t="s">
        <v>125</v>
      </c>
      <c r="AK959" s="20">
        <v>99.58</v>
      </c>
      <c r="AL959" s="1">
        <v>962.20000000000596</v>
      </c>
      <c r="AM959" s="1" t="s">
        <v>125</v>
      </c>
      <c r="AO959" s="4">
        <v>109.58</v>
      </c>
      <c r="AP959" s="1">
        <v>958042</v>
      </c>
      <c r="AQ959" s="1" t="s">
        <v>125</v>
      </c>
      <c r="AS959" s="4">
        <v>119.58</v>
      </c>
      <c r="AT959" s="1">
        <v>958042000</v>
      </c>
      <c r="AU959" s="1" t="s">
        <v>125</v>
      </c>
      <c r="AW959" s="4">
        <v>129.58000000000001</v>
      </c>
      <c r="AX959" s="1">
        <v>958042000000</v>
      </c>
      <c r="AY959" s="1" t="s">
        <v>125</v>
      </c>
      <c r="BA959" s="4">
        <v>139.58000000000001</v>
      </c>
      <c r="BB959" s="1">
        <v>958042000000000</v>
      </c>
      <c r="BC959" s="1" t="s">
        <v>125</v>
      </c>
      <c r="BE959" s="4">
        <v>149.58000000000001</v>
      </c>
      <c r="BF959" s="1">
        <v>9.58042E+17</v>
      </c>
      <c r="BG959" s="1" t="s">
        <v>125</v>
      </c>
    </row>
    <row r="960" spans="1:59" x14ac:dyDescent="0.55000000000000004">
      <c r="A960" s="20">
        <v>9.59</v>
      </c>
      <c r="B960" s="1">
        <v>959</v>
      </c>
      <c r="C960" s="1" t="s">
        <v>131</v>
      </c>
      <c r="E960" s="4">
        <v>19.59</v>
      </c>
      <c r="F960" s="21">
        <v>57.580999999999499</v>
      </c>
      <c r="G960" s="1" t="s">
        <v>129</v>
      </c>
      <c r="I960" s="20">
        <v>29.59</v>
      </c>
      <c r="J960" s="1">
        <v>57.580999999999499</v>
      </c>
      <c r="K960" s="1" t="s">
        <v>134</v>
      </c>
      <c r="M960" s="20">
        <v>39.590000000000003</v>
      </c>
      <c r="N960" s="1">
        <v>23.056999999999899</v>
      </c>
      <c r="O960" s="1" t="s">
        <v>135</v>
      </c>
      <c r="Q960" s="20">
        <v>49.59</v>
      </c>
      <c r="R960" s="1">
        <v>6.7539999999999996</v>
      </c>
      <c r="S960" s="1" t="s">
        <v>137</v>
      </c>
      <c r="U960" s="20">
        <v>59.59</v>
      </c>
      <c r="V960" s="1">
        <v>29.0569999999997</v>
      </c>
      <c r="W960" s="1" t="s">
        <v>137</v>
      </c>
      <c r="Y960" s="20">
        <v>69.59</v>
      </c>
      <c r="Z960" s="1">
        <v>351.26500000000101</v>
      </c>
      <c r="AA960" s="1" t="s">
        <v>137</v>
      </c>
      <c r="AC960" s="20">
        <v>79.59</v>
      </c>
      <c r="AD960" s="1">
        <v>9.6309999999999008</v>
      </c>
      <c r="AE960" s="1" t="s">
        <v>125</v>
      </c>
      <c r="AG960" s="20">
        <v>89.59</v>
      </c>
      <c r="AH960" s="1">
        <v>96.309999999999903</v>
      </c>
      <c r="AI960" s="1" t="s">
        <v>125</v>
      </c>
      <c r="AK960" s="20">
        <v>99.59</v>
      </c>
      <c r="AL960" s="1">
        <v>963.10000000000502</v>
      </c>
      <c r="AM960" s="1" t="s">
        <v>125</v>
      </c>
      <c r="AO960" s="4">
        <v>109.59</v>
      </c>
      <c r="AP960" s="1">
        <v>959041</v>
      </c>
      <c r="AQ960" s="1" t="s">
        <v>125</v>
      </c>
      <c r="AS960" s="4">
        <v>119.59</v>
      </c>
      <c r="AT960" s="1">
        <v>959041000</v>
      </c>
      <c r="AU960" s="1" t="s">
        <v>125</v>
      </c>
      <c r="AW960" s="4">
        <v>129.59</v>
      </c>
      <c r="AX960" s="1">
        <v>959041000000</v>
      </c>
      <c r="AY960" s="1" t="s">
        <v>125</v>
      </c>
      <c r="BA960" s="4">
        <v>139.59</v>
      </c>
      <c r="BB960" s="1">
        <v>959041000000000</v>
      </c>
      <c r="BC960" s="1" t="s">
        <v>125</v>
      </c>
      <c r="BE960" s="4">
        <v>149.59</v>
      </c>
      <c r="BF960" s="1">
        <v>9.59041E+17</v>
      </c>
      <c r="BG960" s="1" t="s">
        <v>125</v>
      </c>
    </row>
    <row r="961" spans="1:59" x14ac:dyDescent="0.55000000000000004">
      <c r="A961" s="20">
        <v>9.6</v>
      </c>
      <c r="B961" s="1">
        <v>960</v>
      </c>
      <c r="C961" s="1" t="s">
        <v>131</v>
      </c>
      <c r="E961" s="4">
        <v>19.600000000000001</v>
      </c>
      <c r="F961" s="21">
        <v>57.639999999999397</v>
      </c>
      <c r="G961" s="1" t="s">
        <v>129</v>
      </c>
      <c r="I961" s="20">
        <v>29.6</v>
      </c>
      <c r="J961" s="1">
        <v>57.639999999999397</v>
      </c>
      <c r="K961" s="1" t="s">
        <v>134</v>
      </c>
      <c r="M961" s="20">
        <v>39.6</v>
      </c>
      <c r="N961" s="1">
        <v>23.079999999999899</v>
      </c>
      <c r="O961" s="1" t="s">
        <v>135</v>
      </c>
      <c r="Q961" s="20">
        <v>49.6</v>
      </c>
      <c r="R961" s="1">
        <v>6.76</v>
      </c>
      <c r="S961" s="1" t="s">
        <v>137</v>
      </c>
      <c r="U961" s="20">
        <v>59.6</v>
      </c>
      <c r="V961" s="1">
        <v>29.0799999999997</v>
      </c>
      <c r="W961" s="1" t="s">
        <v>137</v>
      </c>
      <c r="Y961" s="20">
        <v>69.599999999999994</v>
      </c>
      <c r="Z961" s="1">
        <v>351.60000000000099</v>
      </c>
      <c r="AA961" s="1" t="s">
        <v>137</v>
      </c>
      <c r="AC961" s="20">
        <v>79.599999999999994</v>
      </c>
      <c r="AD961" s="1">
        <v>9.6399999999998993</v>
      </c>
      <c r="AE961" s="1" t="s">
        <v>125</v>
      </c>
      <c r="AG961" s="20">
        <v>89.6</v>
      </c>
      <c r="AH961" s="1">
        <v>96.399999999999906</v>
      </c>
      <c r="AI961" s="1" t="s">
        <v>125</v>
      </c>
      <c r="AK961" s="20">
        <v>99.6</v>
      </c>
      <c r="AL961" s="1">
        <v>964.000000000005</v>
      </c>
      <c r="AM961" s="1" t="s">
        <v>125</v>
      </c>
      <c r="AO961" s="4">
        <v>109.6</v>
      </c>
      <c r="AP961" s="1">
        <v>960040</v>
      </c>
      <c r="AQ961" s="1" t="s">
        <v>125</v>
      </c>
      <c r="AS961" s="4">
        <v>119.6</v>
      </c>
      <c r="AT961" s="1">
        <v>960040000</v>
      </c>
      <c r="AU961" s="1" t="s">
        <v>125</v>
      </c>
      <c r="AW961" s="4">
        <v>129.6</v>
      </c>
      <c r="AX961" s="1">
        <v>960040000000</v>
      </c>
      <c r="AY961" s="1" t="s">
        <v>125</v>
      </c>
      <c r="BA961" s="4">
        <v>139.6</v>
      </c>
      <c r="BB961" s="1">
        <v>960040000000000</v>
      </c>
      <c r="BC961" s="1" t="s">
        <v>125</v>
      </c>
      <c r="BE961" s="4">
        <v>149.6</v>
      </c>
      <c r="BF961" s="1">
        <v>9.6004E+17</v>
      </c>
      <c r="BG961" s="1" t="s">
        <v>125</v>
      </c>
    </row>
    <row r="962" spans="1:59" x14ac:dyDescent="0.55000000000000004">
      <c r="A962" s="20">
        <v>9.61</v>
      </c>
      <c r="B962" s="1">
        <v>961</v>
      </c>
      <c r="C962" s="1" t="s">
        <v>131</v>
      </c>
      <c r="E962" s="4">
        <v>19.61</v>
      </c>
      <c r="F962" s="21">
        <v>57.698999999999401</v>
      </c>
      <c r="G962" s="1" t="s">
        <v>129</v>
      </c>
      <c r="I962" s="20">
        <v>29.61</v>
      </c>
      <c r="J962" s="1">
        <v>57.698999999999401</v>
      </c>
      <c r="K962" s="1" t="s">
        <v>134</v>
      </c>
      <c r="M962" s="20">
        <v>39.61</v>
      </c>
      <c r="N962" s="1">
        <v>23.102999999999899</v>
      </c>
      <c r="O962" s="1" t="s">
        <v>135</v>
      </c>
      <c r="Q962" s="20">
        <v>49.61</v>
      </c>
      <c r="R962" s="1">
        <v>6.7660000000000098</v>
      </c>
      <c r="S962" s="1" t="s">
        <v>137</v>
      </c>
      <c r="U962" s="20">
        <v>59.61</v>
      </c>
      <c r="V962" s="1">
        <v>29.1029999999997</v>
      </c>
      <c r="W962" s="1" t="s">
        <v>137</v>
      </c>
      <c r="Y962" s="20">
        <v>69.61</v>
      </c>
      <c r="Z962" s="1">
        <v>351.93500000000103</v>
      </c>
      <c r="AA962" s="1" t="s">
        <v>137</v>
      </c>
      <c r="AC962" s="20">
        <v>79.61</v>
      </c>
      <c r="AD962" s="1">
        <v>9.6489999999998997</v>
      </c>
      <c r="AE962" s="1" t="s">
        <v>125</v>
      </c>
      <c r="AG962" s="20">
        <v>89.61</v>
      </c>
      <c r="AH962" s="1">
        <v>96.489999999999895</v>
      </c>
      <c r="AI962" s="1" t="s">
        <v>125</v>
      </c>
      <c r="AK962" s="20">
        <v>99.61</v>
      </c>
      <c r="AL962" s="1">
        <v>964.90000000000498</v>
      </c>
      <c r="AM962" s="1" t="s">
        <v>125</v>
      </c>
      <c r="AO962" s="4">
        <v>109.61</v>
      </c>
      <c r="AP962" s="1">
        <v>961039</v>
      </c>
      <c r="AQ962" s="1" t="s">
        <v>125</v>
      </c>
      <c r="AS962" s="4">
        <v>119.61</v>
      </c>
      <c r="AT962" s="1">
        <v>961039000</v>
      </c>
      <c r="AU962" s="1" t="s">
        <v>125</v>
      </c>
      <c r="AW962" s="4">
        <v>129.61000000000001</v>
      </c>
      <c r="AX962" s="1">
        <v>961039000000</v>
      </c>
      <c r="AY962" s="1" t="s">
        <v>125</v>
      </c>
      <c r="BA962" s="4">
        <v>139.61000000000001</v>
      </c>
      <c r="BB962" s="1">
        <v>961039000000000</v>
      </c>
      <c r="BC962" s="1" t="s">
        <v>125</v>
      </c>
      <c r="BE962" s="4">
        <v>149.61000000000001</v>
      </c>
      <c r="BF962" s="1">
        <v>9.61039E+17</v>
      </c>
      <c r="BG962" s="1" t="s">
        <v>125</v>
      </c>
    </row>
    <row r="963" spans="1:59" x14ac:dyDescent="0.55000000000000004">
      <c r="A963" s="20">
        <v>9.6199999999999992</v>
      </c>
      <c r="B963" s="1">
        <v>962</v>
      </c>
      <c r="C963" s="1" t="s">
        <v>131</v>
      </c>
      <c r="E963" s="4">
        <v>19.62</v>
      </c>
      <c r="F963" s="21">
        <v>57.757999999999399</v>
      </c>
      <c r="G963" s="1" t="s">
        <v>129</v>
      </c>
      <c r="I963" s="20">
        <v>29.62</v>
      </c>
      <c r="J963" s="1">
        <v>57.757999999999399</v>
      </c>
      <c r="K963" s="1" t="s">
        <v>134</v>
      </c>
      <c r="M963" s="20">
        <v>39.619999999999997</v>
      </c>
      <c r="N963" s="1">
        <v>23.125999999999902</v>
      </c>
      <c r="O963" s="1" t="s">
        <v>135</v>
      </c>
      <c r="Q963" s="20">
        <v>49.62</v>
      </c>
      <c r="R963" s="1">
        <v>6.77200000000001</v>
      </c>
      <c r="S963" s="1" t="s">
        <v>137</v>
      </c>
      <c r="U963" s="20">
        <v>59.62</v>
      </c>
      <c r="V963" s="1">
        <v>29.125999999999699</v>
      </c>
      <c r="W963" s="1" t="s">
        <v>137</v>
      </c>
      <c r="Y963" s="20">
        <v>69.62</v>
      </c>
      <c r="Z963" s="1">
        <v>352.270000000001</v>
      </c>
      <c r="AA963" s="1" t="s">
        <v>137</v>
      </c>
      <c r="AC963" s="20">
        <v>79.62</v>
      </c>
      <c r="AD963" s="1">
        <v>9.6579999999999</v>
      </c>
      <c r="AE963" s="1" t="s">
        <v>125</v>
      </c>
      <c r="AG963" s="20">
        <v>89.62</v>
      </c>
      <c r="AH963" s="1">
        <v>96.579999999999899</v>
      </c>
      <c r="AI963" s="1" t="s">
        <v>125</v>
      </c>
      <c r="AK963" s="20">
        <v>99.62</v>
      </c>
      <c r="AL963" s="1">
        <v>965.80000000000496</v>
      </c>
      <c r="AM963" s="1" t="s">
        <v>125</v>
      </c>
      <c r="AO963" s="4">
        <v>109.62</v>
      </c>
      <c r="AP963" s="1">
        <v>962038</v>
      </c>
      <c r="AQ963" s="1" t="s">
        <v>125</v>
      </c>
      <c r="AS963" s="4">
        <v>119.62</v>
      </c>
      <c r="AT963" s="1">
        <v>962038000</v>
      </c>
      <c r="AU963" s="1" t="s">
        <v>125</v>
      </c>
      <c r="AW963" s="4">
        <v>129.62</v>
      </c>
      <c r="AX963" s="1">
        <v>962038000000</v>
      </c>
      <c r="AY963" s="1" t="s">
        <v>125</v>
      </c>
      <c r="BA963" s="4">
        <v>139.62</v>
      </c>
      <c r="BB963" s="1">
        <v>962038000000000</v>
      </c>
      <c r="BC963" s="1" t="s">
        <v>125</v>
      </c>
      <c r="BE963" s="4">
        <v>149.62</v>
      </c>
      <c r="BF963" s="1">
        <v>9.62038E+17</v>
      </c>
      <c r="BG963" s="1" t="s">
        <v>125</v>
      </c>
    </row>
    <row r="964" spans="1:59" x14ac:dyDescent="0.55000000000000004">
      <c r="A964" s="20">
        <v>9.6300000000000008</v>
      </c>
      <c r="B964" s="1">
        <v>963</v>
      </c>
      <c r="C964" s="1" t="s">
        <v>131</v>
      </c>
      <c r="E964" s="4">
        <v>19.63</v>
      </c>
      <c r="F964" s="21">
        <v>57.816999999999403</v>
      </c>
      <c r="G964" s="1" t="s">
        <v>129</v>
      </c>
      <c r="I964" s="20">
        <v>29.63</v>
      </c>
      <c r="J964" s="1">
        <v>57.816999999999403</v>
      </c>
      <c r="K964" s="1" t="s">
        <v>134</v>
      </c>
      <c r="M964" s="20">
        <v>39.630000000000003</v>
      </c>
      <c r="N964" s="1">
        <v>23.148999999999901</v>
      </c>
      <c r="O964" s="1" t="s">
        <v>135</v>
      </c>
      <c r="Q964" s="20">
        <v>49.63</v>
      </c>
      <c r="R964" s="1">
        <v>6.7780000000000102</v>
      </c>
      <c r="S964" s="1" t="s">
        <v>137</v>
      </c>
      <c r="U964" s="20">
        <v>59.63</v>
      </c>
      <c r="V964" s="1">
        <v>29.148999999999699</v>
      </c>
      <c r="W964" s="1" t="s">
        <v>137</v>
      </c>
      <c r="Y964" s="20">
        <v>69.63</v>
      </c>
      <c r="Z964" s="1">
        <v>352.60500000000098</v>
      </c>
      <c r="AA964" s="1" t="s">
        <v>137</v>
      </c>
      <c r="AC964" s="20">
        <v>79.63</v>
      </c>
      <c r="AD964" s="1">
        <v>9.6669999999999003</v>
      </c>
      <c r="AE964" s="1" t="s">
        <v>125</v>
      </c>
      <c r="AG964" s="20">
        <v>89.63</v>
      </c>
      <c r="AH964" s="1">
        <v>96.669999999999902</v>
      </c>
      <c r="AI964" s="1" t="s">
        <v>125</v>
      </c>
      <c r="AK964" s="20">
        <v>99.63</v>
      </c>
      <c r="AL964" s="1">
        <v>966.70000000000596</v>
      </c>
      <c r="AM964" s="1" t="s">
        <v>125</v>
      </c>
      <c r="AO964" s="4">
        <v>109.63</v>
      </c>
      <c r="AP964" s="1">
        <v>963037</v>
      </c>
      <c r="AQ964" s="1" t="s">
        <v>125</v>
      </c>
      <c r="AS964" s="4">
        <v>119.63</v>
      </c>
      <c r="AT964" s="1">
        <v>963037000</v>
      </c>
      <c r="AU964" s="1" t="s">
        <v>125</v>
      </c>
      <c r="AW964" s="4">
        <v>129.63</v>
      </c>
      <c r="AX964" s="1">
        <v>963037000000</v>
      </c>
      <c r="AY964" s="1" t="s">
        <v>125</v>
      </c>
      <c r="BA964" s="4">
        <v>139.63</v>
      </c>
      <c r="BB964" s="1">
        <v>963037000000000</v>
      </c>
      <c r="BC964" s="1" t="s">
        <v>125</v>
      </c>
      <c r="BE964" s="4">
        <v>149.63</v>
      </c>
      <c r="BF964" s="1">
        <v>9.63037E+17</v>
      </c>
      <c r="BG964" s="1" t="s">
        <v>125</v>
      </c>
    </row>
    <row r="965" spans="1:59" x14ac:dyDescent="0.55000000000000004">
      <c r="A965" s="20">
        <v>9.64</v>
      </c>
      <c r="B965" s="1">
        <v>964</v>
      </c>
      <c r="C965" s="1" t="s">
        <v>131</v>
      </c>
      <c r="E965" s="4">
        <v>19.64</v>
      </c>
      <c r="F965" s="21">
        <v>57.875999999999401</v>
      </c>
      <c r="G965" s="1" t="s">
        <v>129</v>
      </c>
      <c r="I965" s="20">
        <v>29.64</v>
      </c>
      <c r="J965" s="1">
        <v>57.875999999999401</v>
      </c>
      <c r="K965" s="1" t="s">
        <v>134</v>
      </c>
      <c r="M965" s="20">
        <v>39.64</v>
      </c>
      <c r="N965" s="1">
        <v>23.171999999999901</v>
      </c>
      <c r="O965" s="1" t="s">
        <v>135</v>
      </c>
      <c r="Q965" s="20">
        <v>49.64</v>
      </c>
      <c r="R965" s="1">
        <v>6.7839999999999998</v>
      </c>
      <c r="S965" s="1" t="s">
        <v>137</v>
      </c>
      <c r="U965" s="20">
        <v>59.64</v>
      </c>
      <c r="V965" s="1">
        <v>29.171999999999699</v>
      </c>
      <c r="W965" s="1" t="s">
        <v>137</v>
      </c>
      <c r="Y965" s="20">
        <v>69.64</v>
      </c>
      <c r="Z965" s="1">
        <v>352.94000000000102</v>
      </c>
      <c r="AA965" s="1" t="s">
        <v>137</v>
      </c>
      <c r="AC965" s="20">
        <v>79.64</v>
      </c>
      <c r="AD965" s="1">
        <v>9.6759999999999007</v>
      </c>
      <c r="AE965" s="1" t="s">
        <v>125</v>
      </c>
      <c r="AG965" s="20">
        <v>89.64</v>
      </c>
      <c r="AH965" s="1">
        <v>96.759999999999906</v>
      </c>
      <c r="AI965" s="1" t="s">
        <v>125</v>
      </c>
      <c r="AK965" s="20">
        <v>99.64</v>
      </c>
      <c r="AL965" s="1">
        <v>967.60000000000502</v>
      </c>
      <c r="AM965" s="1" t="s">
        <v>125</v>
      </c>
      <c r="AO965" s="4">
        <v>109.64</v>
      </c>
      <c r="AP965" s="1">
        <v>964036</v>
      </c>
      <c r="AQ965" s="1" t="s">
        <v>125</v>
      </c>
      <c r="AS965" s="4">
        <v>119.64</v>
      </c>
      <c r="AT965" s="1">
        <v>964036000</v>
      </c>
      <c r="AU965" s="1" t="s">
        <v>125</v>
      </c>
      <c r="AW965" s="4">
        <v>129.63999999999999</v>
      </c>
      <c r="AX965" s="1">
        <v>964036000000</v>
      </c>
      <c r="AY965" s="1" t="s">
        <v>125</v>
      </c>
      <c r="BA965" s="4">
        <v>139.63999999999999</v>
      </c>
      <c r="BB965" s="1">
        <v>964036000000000</v>
      </c>
      <c r="BC965" s="1" t="s">
        <v>125</v>
      </c>
      <c r="BE965" s="4">
        <v>149.63999999999999</v>
      </c>
      <c r="BF965" s="1">
        <v>9.64036E+17</v>
      </c>
      <c r="BG965" s="1" t="s">
        <v>125</v>
      </c>
    </row>
    <row r="966" spans="1:59" x14ac:dyDescent="0.55000000000000004">
      <c r="A966" s="20">
        <v>9.65</v>
      </c>
      <c r="B966" s="1">
        <v>965</v>
      </c>
      <c r="C966" s="1" t="s">
        <v>131</v>
      </c>
      <c r="E966" s="4">
        <v>19.649999999999999</v>
      </c>
      <c r="F966" s="21">
        <v>57.934999999999398</v>
      </c>
      <c r="G966" s="1" t="s">
        <v>129</v>
      </c>
      <c r="I966" s="20">
        <v>29.65</v>
      </c>
      <c r="J966" s="1">
        <v>57.934999999999398</v>
      </c>
      <c r="K966" s="1" t="s">
        <v>134</v>
      </c>
      <c r="M966" s="20">
        <v>39.65</v>
      </c>
      <c r="N966" s="1">
        <v>23.194999999999901</v>
      </c>
      <c r="O966" s="1" t="s">
        <v>135</v>
      </c>
      <c r="Q966" s="20">
        <v>49.65</v>
      </c>
      <c r="R966" s="1">
        <v>6.7900000000000098</v>
      </c>
      <c r="S966" s="1" t="s">
        <v>137</v>
      </c>
      <c r="U966" s="20">
        <v>59.65</v>
      </c>
      <c r="V966" s="1">
        <v>29.194999999999698</v>
      </c>
      <c r="W966" s="1" t="s">
        <v>137</v>
      </c>
      <c r="Y966" s="20">
        <v>69.650000000000006</v>
      </c>
      <c r="Z966" s="1">
        <v>353.275000000001</v>
      </c>
      <c r="AA966" s="1" t="s">
        <v>137</v>
      </c>
      <c r="AC966" s="20">
        <v>79.650000000000006</v>
      </c>
      <c r="AD966" s="1">
        <v>9.6849999999998992</v>
      </c>
      <c r="AE966" s="1" t="s">
        <v>125</v>
      </c>
      <c r="AG966" s="20">
        <v>89.65</v>
      </c>
      <c r="AH966" s="1">
        <v>96.849999999999895</v>
      </c>
      <c r="AI966" s="1" t="s">
        <v>125</v>
      </c>
      <c r="AK966" s="20">
        <v>99.65</v>
      </c>
      <c r="AL966" s="1">
        <v>968.500000000005</v>
      </c>
      <c r="AM966" s="1" t="s">
        <v>125</v>
      </c>
      <c r="AO966" s="4">
        <v>109.65</v>
      </c>
      <c r="AP966" s="1">
        <v>965035</v>
      </c>
      <c r="AQ966" s="1" t="s">
        <v>125</v>
      </c>
      <c r="AS966" s="4">
        <v>119.65</v>
      </c>
      <c r="AT966" s="1">
        <v>965035000</v>
      </c>
      <c r="AU966" s="1" t="s">
        <v>125</v>
      </c>
      <c r="AW966" s="4">
        <v>129.65</v>
      </c>
      <c r="AX966" s="1">
        <v>965035000000</v>
      </c>
      <c r="AY966" s="1" t="s">
        <v>125</v>
      </c>
      <c r="BA966" s="4">
        <v>139.65</v>
      </c>
      <c r="BB966" s="1">
        <v>965035000000000</v>
      </c>
      <c r="BC966" s="1" t="s">
        <v>125</v>
      </c>
      <c r="BE966" s="4">
        <v>149.65</v>
      </c>
      <c r="BF966" s="1">
        <v>9.65035E+17</v>
      </c>
      <c r="BG966" s="1" t="s">
        <v>125</v>
      </c>
    </row>
    <row r="967" spans="1:59" x14ac:dyDescent="0.55000000000000004">
      <c r="A967" s="20">
        <v>9.66</v>
      </c>
      <c r="B967" s="1">
        <v>966</v>
      </c>
      <c r="C967" s="1" t="s">
        <v>131</v>
      </c>
      <c r="E967" s="4">
        <v>19.66</v>
      </c>
      <c r="F967" s="21">
        <v>57.993999999999403</v>
      </c>
      <c r="G967" s="1" t="s">
        <v>129</v>
      </c>
      <c r="I967" s="20">
        <v>29.66</v>
      </c>
      <c r="J967" s="1">
        <v>57.993999999999403</v>
      </c>
      <c r="K967" s="1" t="s">
        <v>134</v>
      </c>
      <c r="M967" s="20">
        <v>39.659999999999997</v>
      </c>
      <c r="N967" s="1">
        <v>23.2179999999999</v>
      </c>
      <c r="O967" s="1" t="s">
        <v>135</v>
      </c>
      <c r="Q967" s="20">
        <v>49.66</v>
      </c>
      <c r="R967" s="1">
        <v>6.79600000000001</v>
      </c>
      <c r="S967" s="1" t="s">
        <v>137</v>
      </c>
      <c r="U967" s="20">
        <v>59.66</v>
      </c>
      <c r="V967" s="1">
        <v>29.217999999999702</v>
      </c>
      <c r="W967" s="1" t="s">
        <v>137</v>
      </c>
      <c r="Y967" s="20">
        <v>69.66</v>
      </c>
      <c r="Z967" s="1">
        <v>353.61000000000098</v>
      </c>
      <c r="AA967" s="1" t="s">
        <v>137</v>
      </c>
      <c r="AC967" s="20">
        <v>79.66</v>
      </c>
      <c r="AD967" s="1">
        <v>9.6939999999998996</v>
      </c>
      <c r="AE967" s="1" t="s">
        <v>125</v>
      </c>
      <c r="AG967" s="20">
        <v>89.66</v>
      </c>
      <c r="AH967" s="1">
        <v>96.939999999999898</v>
      </c>
      <c r="AI967" s="1" t="s">
        <v>125</v>
      </c>
      <c r="AK967" s="20">
        <v>99.66</v>
      </c>
      <c r="AL967" s="1">
        <v>969.400000000006</v>
      </c>
      <c r="AM967" s="1" t="s">
        <v>125</v>
      </c>
      <c r="AO967" s="4">
        <v>109.66</v>
      </c>
      <c r="AP967" s="1">
        <v>966034</v>
      </c>
      <c r="AQ967" s="1" t="s">
        <v>125</v>
      </c>
      <c r="AS967" s="4">
        <v>119.66</v>
      </c>
      <c r="AT967" s="1">
        <v>966034000</v>
      </c>
      <c r="AU967" s="1" t="s">
        <v>125</v>
      </c>
      <c r="AW967" s="4">
        <v>129.66</v>
      </c>
      <c r="AX967" s="1">
        <v>966034000000</v>
      </c>
      <c r="AY967" s="1" t="s">
        <v>125</v>
      </c>
      <c r="BA967" s="4">
        <v>139.66</v>
      </c>
      <c r="BB967" s="1">
        <v>966034000000000</v>
      </c>
      <c r="BC967" s="1" t="s">
        <v>125</v>
      </c>
      <c r="BE967" s="4">
        <v>149.66</v>
      </c>
      <c r="BF967" s="1">
        <v>9.66034E+17</v>
      </c>
      <c r="BG967" s="1" t="s">
        <v>125</v>
      </c>
    </row>
    <row r="968" spans="1:59" x14ac:dyDescent="0.55000000000000004">
      <c r="A968" s="20">
        <v>9.67</v>
      </c>
      <c r="B968" s="1">
        <v>967</v>
      </c>
      <c r="C968" s="1" t="s">
        <v>131</v>
      </c>
      <c r="E968" s="4">
        <v>19.670000000000002</v>
      </c>
      <c r="F968" s="21">
        <v>58.0529999999994</v>
      </c>
      <c r="G968" s="1" t="s">
        <v>129</v>
      </c>
      <c r="I968" s="20">
        <v>29.67</v>
      </c>
      <c r="J968" s="1">
        <v>58.0529999999994</v>
      </c>
      <c r="K968" s="1" t="s">
        <v>134</v>
      </c>
      <c r="M968" s="20">
        <v>39.67</v>
      </c>
      <c r="N968" s="1">
        <v>23.2409999999999</v>
      </c>
      <c r="O968" s="1" t="s">
        <v>135</v>
      </c>
      <c r="Q968" s="20">
        <v>49.67</v>
      </c>
      <c r="R968" s="1">
        <v>6.8019999999999996</v>
      </c>
      <c r="S968" s="1" t="s">
        <v>137</v>
      </c>
      <c r="U968" s="20">
        <v>59.67</v>
      </c>
      <c r="V968" s="1">
        <v>29.240999999999701</v>
      </c>
      <c r="W968" s="1" t="s">
        <v>137</v>
      </c>
      <c r="Y968" s="20">
        <v>69.67</v>
      </c>
      <c r="Z968" s="1">
        <v>353.94500000000102</v>
      </c>
      <c r="AA968" s="1" t="s">
        <v>137</v>
      </c>
      <c r="AC968" s="20">
        <v>79.67</v>
      </c>
      <c r="AD968" s="1">
        <v>9.7029999999998999</v>
      </c>
      <c r="AE968" s="1" t="s">
        <v>125</v>
      </c>
      <c r="AG968" s="20">
        <v>89.67</v>
      </c>
      <c r="AH968" s="1">
        <v>97.029999999999902</v>
      </c>
      <c r="AI968" s="1" t="s">
        <v>125</v>
      </c>
      <c r="AK968" s="20">
        <v>99.67</v>
      </c>
      <c r="AL968" s="1">
        <v>970.30000000000598</v>
      </c>
      <c r="AM968" s="1" t="s">
        <v>125</v>
      </c>
      <c r="AO968" s="4">
        <v>109.67</v>
      </c>
      <c r="AP968" s="1">
        <v>967033</v>
      </c>
      <c r="AQ968" s="1" t="s">
        <v>125</v>
      </c>
      <c r="AS968" s="4">
        <v>119.67</v>
      </c>
      <c r="AT968" s="1">
        <v>967033000</v>
      </c>
      <c r="AU968" s="1" t="s">
        <v>125</v>
      </c>
      <c r="AW968" s="4">
        <v>129.66999999999999</v>
      </c>
      <c r="AX968" s="1">
        <v>967033000000</v>
      </c>
      <c r="AY968" s="1" t="s">
        <v>125</v>
      </c>
      <c r="BA968" s="4">
        <v>139.66999999999999</v>
      </c>
      <c r="BB968" s="1">
        <v>967033000000000</v>
      </c>
      <c r="BC968" s="1" t="s">
        <v>125</v>
      </c>
      <c r="BE968" s="4">
        <v>149.66999999999999</v>
      </c>
      <c r="BF968" s="1">
        <v>9.67033E+17</v>
      </c>
      <c r="BG968" s="1" t="s">
        <v>125</v>
      </c>
    </row>
    <row r="969" spans="1:59" x14ac:dyDescent="0.55000000000000004">
      <c r="A969" s="20">
        <v>9.68</v>
      </c>
      <c r="B969" s="1">
        <v>968</v>
      </c>
      <c r="C969" s="1" t="s">
        <v>131</v>
      </c>
      <c r="E969" s="4">
        <v>19.68</v>
      </c>
      <c r="F969" s="21">
        <v>58.111999999999398</v>
      </c>
      <c r="G969" s="1" t="s">
        <v>129</v>
      </c>
      <c r="I969" s="20">
        <v>29.68</v>
      </c>
      <c r="J969" s="1">
        <v>58.111999999999398</v>
      </c>
      <c r="K969" s="1" t="s">
        <v>134</v>
      </c>
      <c r="M969" s="20">
        <v>39.68</v>
      </c>
      <c r="N969" s="1">
        <v>23.2639999999999</v>
      </c>
      <c r="O969" s="1" t="s">
        <v>135</v>
      </c>
      <c r="Q969" s="20">
        <v>49.68</v>
      </c>
      <c r="R969" s="1">
        <v>6.8079999999999998</v>
      </c>
      <c r="S969" s="1" t="s">
        <v>137</v>
      </c>
      <c r="U969" s="20">
        <v>59.68</v>
      </c>
      <c r="V969" s="1">
        <v>29.263999999999701</v>
      </c>
      <c r="W969" s="1" t="s">
        <v>137</v>
      </c>
      <c r="Y969" s="20">
        <v>69.680000000000007</v>
      </c>
      <c r="Z969" s="1">
        <v>354.280000000001</v>
      </c>
      <c r="AA969" s="1" t="s">
        <v>137</v>
      </c>
      <c r="AC969" s="20">
        <v>79.680000000000007</v>
      </c>
      <c r="AD969" s="1">
        <v>9.7119999999999003</v>
      </c>
      <c r="AE969" s="1" t="s">
        <v>125</v>
      </c>
      <c r="AG969" s="20">
        <v>89.68</v>
      </c>
      <c r="AH969" s="1">
        <v>97.119999999999905</v>
      </c>
      <c r="AI969" s="1" t="s">
        <v>125</v>
      </c>
      <c r="AK969" s="20">
        <v>99.68</v>
      </c>
      <c r="AL969" s="1">
        <v>971.20000000000596</v>
      </c>
      <c r="AM969" s="1" t="s">
        <v>125</v>
      </c>
      <c r="AO969" s="4">
        <v>109.68</v>
      </c>
      <c r="AP969" s="1">
        <v>968032</v>
      </c>
      <c r="AQ969" s="1" t="s">
        <v>125</v>
      </c>
      <c r="AS969" s="4">
        <v>119.68</v>
      </c>
      <c r="AT969" s="1">
        <v>968032000</v>
      </c>
      <c r="AU969" s="1" t="s">
        <v>125</v>
      </c>
      <c r="AW969" s="4">
        <v>129.68</v>
      </c>
      <c r="AX969" s="1">
        <v>968032000000</v>
      </c>
      <c r="AY969" s="1" t="s">
        <v>125</v>
      </c>
      <c r="BA969" s="4">
        <v>139.68</v>
      </c>
      <c r="BB969" s="1">
        <v>968032000000000</v>
      </c>
      <c r="BC969" s="1" t="s">
        <v>125</v>
      </c>
      <c r="BE969" s="4">
        <v>149.68</v>
      </c>
      <c r="BF969" s="1">
        <v>9.68032E+17</v>
      </c>
      <c r="BG969" s="1" t="s">
        <v>125</v>
      </c>
    </row>
    <row r="970" spans="1:59" x14ac:dyDescent="0.55000000000000004">
      <c r="A970" s="20">
        <v>9.69</v>
      </c>
      <c r="B970" s="1">
        <v>969</v>
      </c>
      <c r="C970" s="1" t="s">
        <v>131</v>
      </c>
      <c r="E970" s="4">
        <v>19.690000000000001</v>
      </c>
      <c r="F970" s="21">
        <v>58.170999999999403</v>
      </c>
      <c r="G970" s="1" t="s">
        <v>129</v>
      </c>
      <c r="I970" s="20">
        <v>29.69</v>
      </c>
      <c r="J970" s="1">
        <v>58.170999999999403</v>
      </c>
      <c r="K970" s="1" t="s">
        <v>134</v>
      </c>
      <c r="M970" s="20">
        <v>39.69</v>
      </c>
      <c r="N970" s="1">
        <v>23.2869999999999</v>
      </c>
      <c r="O970" s="1" t="s">
        <v>135</v>
      </c>
      <c r="Q970" s="20">
        <v>49.69</v>
      </c>
      <c r="R970" s="1">
        <v>6.8140000000000098</v>
      </c>
      <c r="S970" s="1" t="s">
        <v>137</v>
      </c>
      <c r="U970" s="20">
        <v>59.69</v>
      </c>
      <c r="V970" s="1">
        <v>29.286999999999701</v>
      </c>
      <c r="W970" s="1" t="s">
        <v>137</v>
      </c>
      <c r="Y970" s="20">
        <v>69.69</v>
      </c>
      <c r="Z970" s="1">
        <v>354.61500000000098</v>
      </c>
      <c r="AA970" s="1" t="s">
        <v>137</v>
      </c>
      <c r="AC970" s="20">
        <v>79.69</v>
      </c>
      <c r="AD970" s="1">
        <v>9.7209999999999006</v>
      </c>
      <c r="AE970" s="1" t="s">
        <v>125</v>
      </c>
      <c r="AG970" s="20">
        <v>89.69</v>
      </c>
      <c r="AH970" s="1">
        <v>97.209999999999894</v>
      </c>
      <c r="AI970" s="1" t="s">
        <v>125</v>
      </c>
      <c r="AK970" s="20">
        <v>99.69</v>
      </c>
      <c r="AL970" s="1">
        <v>972.10000000000502</v>
      </c>
      <c r="AM970" s="1" t="s">
        <v>125</v>
      </c>
      <c r="AO970" s="4">
        <v>109.69</v>
      </c>
      <c r="AP970" s="1">
        <v>969031</v>
      </c>
      <c r="AQ970" s="1" t="s">
        <v>125</v>
      </c>
      <c r="AS970" s="4">
        <v>119.69</v>
      </c>
      <c r="AT970" s="1">
        <v>969031000</v>
      </c>
      <c r="AU970" s="1" t="s">
        <v>125</v>
      </c>
      <c r="AW970" s="4">
        <v>129.69</v>
      </c>
      <c r="AX970" s="1">
        <v>969031000000</v>
      </c>
      <c r="AY970" s="1" t="s">
        <v>125</v>
      </c>
      <c r="BA970" s="4">
        <v>139.69</v>
      </c>
      <c r="BB970" s="1">
        <v>969031000000000</v>
      </c>
      <c r="BC970" s="1" t="s">
        <v>125</v>
      </c>
      <c r="BE970" s="4">
        <v>149.69</v>
      </c>
      <c r="BF970" s="1">
        <v>9.69031E+17</v>
      </c>
      <c r="BG970" s="1" t="s">
        <v>125</v>
      </c>
    </row>
    <row r="971" spans="1:59" x14ac:dyDescent="0.55000000000000004">
      <c r="A971" s="20">
        <v>9.6999999999999993</v>
      </c>
      <c r="B971" s="1">
        <v>970</v>
      </c>
      <c r="C971" s="1" t="s">
        <v>131</v>
      </c>
      <c r="E971" s="4">
        <v>19.7</v>
      </c>
      <c r="F971" s="21">
        <v>58.2299999999994</v>
      </c>
      <c r="G971" s="1" t="s">
        <v>129</v>
      </c>
      <c r="I971" s="20">
        <v>29.7</v>
      </c>
      <c r="J971" s="1">
        <v>58.2299999999994</v>
      </c>
      <c r="K971" s="1" t="s">
        <v>134</v>
      </c>
      <c r="M971" s="20">
        <v>39.700000000000003</v>
      </c>
      <c r="N971" s="1">
        <v>23.309999999999899</v>
      </c>
      <c r="O971" s="1" t="s">
        <v>135</v>
      </c>
      <c r="Q971" s="20">
        <v>49.7</v>
      </c>
      <c r="R971" s="1">
        <v>6.8200000000000101</v>
      </c>
      <c r="S971" s="1" t="s">
        <v>137</v>
      </c>
      <c r="U971" s="20">
        <v>59.7</v>
      </c>
      <c r="V971" s="1">
        <v>29.3099999999997</v>
      </c>
      <c r="W971" s="1" t="s">
        <v>137</v>
      </c>
      <c r="Y971" s="20">
        <v>69.7</v>
      </c>
      <c r="Z971" s="1">
        <v>354.95000000000101</v>
      </c>
      <c r="AA971" s="1" t="s">
        <v>137</v>
      </c>
      <c r="AC971" s="20">
        <v>79.7</v>
      </c>
      <c r="AD971" s="1">
        <v>9.7299999999998992</v>
      </c>
      <c r="AE971" s="1" t="s">
        <v>125</v>
      </c>
      <c r="AG971" s="20">
        <v>89.7</v>
      </c>
      <c r="AH971" s="1">
        <v>97.299999999999898</v>
      </c>
      <c r="AI971" s="1" t="s">
        <v>125</v>
      </c>
      <c r="AK971" s="20">
        <v>99.7</v>
      </c>
      <c r="AL971" s="1">
        <v>973.000000000005</v>
      </c>
      <c r="AM971" s="1" t="s">
        <v>125</v>
      </c>
      <c r="AO971" s="4">
        <v>109.7</v>
      </c>
      <c r="AP971" s="1">
        <v>970030</v>
      </c>
      <c r="AQ971" s="1" t="s">
        <v>125</v>
      </c>
      <c r="AS971" s="4">
        <v>119.7</v>
      </c>
      <c r="AT971" s="1">
        <v>970030000</v>
      </c>
      <c r="AU971" s="1" t="s">
        <v>125</v>
      </c>
      <c r="AW971" s="4">
        <v>129.69999999999999</v>
      </c>
      <c r="AX971" s="1">
        <v>970030000000</v>
      </c>
      <c r="AY971" s="1" t="s">
        <v>125</v>
      </c>
      <c r="BA971" s="4">
        <v>139.69999999999999</v>
      </c>
      <c r="BB971" s="1">
        <v>970030000000000</v>
      </c>
      <c r="BC971" s="1" t="s">
        <v>125</v>
      </c>
      <c r="BE971" s="4">
        <v>149.69999999999999</v>
      </c>
      <c r="BF971" s="1">
        <v>9.7003E+17</v>
      </c>
      <c r="BG971" s="1" t="s">
        <v>125</v>
      </c>
    </row>
    <row r="972" spans="1:59" x14ac:dyDescent="0.55000000000000004">
      <c r="A972" s="20">
        <v>9.7100000000000009</v>
      </c>
      <c r="B972" s="1">
        <v>971</v>
      </c>
      <c r="C972" s="1" t="s">
        <v>131</v>
      </c>
      <c r="E972" s="4">
        <v>19.71</v>
      </c>
      <c r="F972" s="21">
        <v>58.288999999999398</v>
      </c>
      <c r="G972" s="1" t="s">
        <v>129</v>
      </c>
      <c r="I972" s="20">
        <v>29.71</v>
      </c>
      <c r="J972" s="1">
        <v>58.288999999999398</v>
      </c>
      <c r="K972" s="1" t="s">
        <v>134</v>
      </c>
      <c r="M972" s="20">
        <v>39.71</v>
      </c>
      <c r="N972" s="1">
        <v>23.332999999999899</v>
      </c>
      <c r="O972" s="1" t="s">
        <v>135</v>
      </c>
      <c r="Q972" s="20">
        <v>49.71</v>
      </c>
      <c r="R972" s="1">
        <v>6.8260000000000103</v>
      </c>
      <c r="S972" s="1" t="s">
        <v>137</v>
      </c>
      <c r="U972" s="20">
        <v>59.71</v>
      </c>
      <c r="V972" s="1">
        <v>29.3329999999997</v>
      </c>
      <c r="W972" s="1" t="s">
        <v>137</v>
      </c>
      <c r="Y972" s="20">
        <v>69.709999999999994</v>
      </c>
      <c r="Z972" s="1">
        <v>355.28500000000099</v>
      </c>
      <c r="AA972" s="1" t="s">
        <v>137</v>
      </c>
      <c r="AC972" s="20">
        <v>79.709999999999994</v>
      </c>
      <c r="AD972" s="1">
        <v>9.7389999999998995</v>
      </c>
      <c r="AE972" s="1" t="s">
        <v>125</v>
      </c>
      <c r="AG972" s="20">
        <v>89.71</v>
      </c>
      <c r="AH972" s="1">
        <v>97.389999999999901</v>
      </c>
      <c r="AI972" s="1" t="s">
        <v>125</v>
      </c>
      <c r="AK972" s="20">
        <v>99.71</v>
      </c>
      <c r="AL972" s="1">
        <v>973.900000000006</v>
      </c>
      <c r="AM972" s="1" t="s">
        <v>125</v>
      </c>
      <c r="AO972" s="4">
        <v>109.71</v>
      </c>
      <c r="AP972" s="1">
        <v>971029</v>
      </c>
      <c r="AQ972" s="1" t="s">
        <v>125</v>
      </c>
      <c r="AS972" s="4">
        <v>119.71</v>
      </c>
      <c r="AT972" s="1">
        <v>971029000</v>
      </c>
      <c r="AU972" s="1" t="s">
        <v>125</v>
      </c>
      <c r="AW972" s="4">
        <v>129.71</v>
      </c>
      <c r="AX972" s="1">
        <v>971029000000</v>
      </c>
      <c r="AY972" s="1" t="s">
        <v>125</v>
      </c>
      <c r="BA972" s="4">
        <v>139.71</v>
      </c>
      <c r="BB972" s="1">
        <v>971029000000000</v>
      </c>
      <c r="BC972" s="1" t="s">
        <v>125</v>
      </c>
      <c r="BE972" s="4">
        <v>149.71</v>
      </c>
      <c r="BF972" s="1">
        <v>9.71029E+17</v>
      </c>
      <c r="BG972" s="1" t="s">
        <v>125</v>
      </c>
    </row>
    <row r="973" spans="1:59" x14ac:dyDescent="0.55000000000000004">
      <c r="A973" s="20">
        <v>9.7200000000000006</v>
      </c>
      <c r="B973" s="1">
        <v>972</v>
      </c>
      <c r="C973" s="1" t="s">
        <v>131</v>
      </c>
      <c r="E973" s="4">
        <v>19.72</v>
      </c>
      <c r="F973" s="21">
        <v>58.347999999999402</v>
      </c>
      <c r="G973" s="1" t="s">
        <v>129</v>
      </c>
      <c r="I973" s="20">
        <v>29.72</v>
      </c>
      <c r="J973" s="1">
        <v>58.347999999999402</v>
      </c>
      <c r="K973" s="1" t="s">
        <v>134</v>
      </c>
      <c r="M973" s="20">
        <v>39.72</v>
      </c>
      <c r="N973" s="1">
        <v>23.355999999999899</v>
      </c>
      <c r="O973" s="1" t="s">
        <v>135</v>
      </c>
      <c r="Q973" s="20">
        <v>49.72</v>
      </c>
      <c r="R973" s="1">
        <v>6.8319999999999999</v>
      </c>
      <c r="S973" s="1" t="s">
        <v>137</v>
      </c>
      <c r="U973" s="20">
        <v>59.72</v>
      </c>
      <c r="V973" s="1">
        <v>29.3559999999997</v>
      </c>
      <c r="W973" s="1" t="s">
        <v>137</v>
      </c>
      <c r="Y973" s="20">
        <v>69.72</v>
      </c>
      <c r="Z973" s="1">
        <v>355.62000000000103</v>
      </c>
      <c r="AA973" s="1" t="s">
        <v>137</v>
      </c>
      <c r="AC973" s="20">
        <v>79.72</v>
      </c>
      <c r="AD973" s="1">
        <v>9.7479999999998999</v>
      </c>
      <c r="AE973" s="1" t="s">
        <v>125</v>
      </c>
      <c r="AG973" s="20">
        <v>89.72</v>
      </c>
      <c r="AH973" s="1">
        <v>97.479999999999905</v>
      </c>
      <c r="AI973" s="1" t="s">
        <v>125</v>
      </c>
      <c r="AK973" s="20">
        <v>99.72</v>
      </c>
      <c r="AL973" s="1">
        <v>974.80000000000598</v>
      </c>
      <c r="AM973" s="1" t="s">
        <v>125</v>
      </c>
      <c r="AO973" s="4">
        <v>109.72</v>
      </c>
      <c r="AP973" s="1">
        <v>972028</v>
      </c>
      <c r="AQ973" s="1" t="s">
        <v>125</v>
      </c>
      <c r="AS973" s="4">
        <v>119.72</v>
      </c>
      <c r="AT973" s="1">
        <v>972028000</v>
      </c>
      <c r="AU973" s="1" t="s">
        <v>125</v>
      </c>
      <c r="AW973" s="4">
        <v>129.72</v>
      </c>
      <c r="AX973" s="1">
        <v>972028000000</v>
      </c>
      <c r="AY973" s="1" t="s">
        <v>125</v>
      </c>
      <c r="BA973" s="4">
        <v>139.72</v>
      </c>
      <c r="BB973" s="1">
        <v>972028000000000</v>
      </c>
      <c r="BC973" s="1" t="s">
        <v>125</v>
      </c>
      <c r="BE973" s="4">
        <v>149.72</v>
      </c>
      <c r="BF973" s="1">
        <v>9.72028E+17</v>
      </c>
      <c r="BG973" s="1" t="s">
        <v>125</v>
      </c>
    </row>
    <row r="974" spans="1:59" x14ac:dyDescent="0.55000000000000004">
      <c r="A974" s="20">
        <v>9.73</v>
      </c>
      <c r="B974" s="1">
        <v>973</v>
      </c>
      <c r="C974" s="1" t="s">
        <v>131</v>
      </c>
      <c r="E974" s="4">
        <v>19.73</v>
      </c>
      <c r="F974" s="21">
        <v>58.4069999999994</v>
      </c>
      <c r="G974" s="1" t="s">
        <v>129</v>
      </c>
      <c r="I974" s="20">
        <v>29.73</v>
      </c>
      <c r="J974" s="1">
        <v>58.4069999999994</v>
      </c>
      <c r="K974" s="1" t="s">
        <v>134</v>
      </c>
      <c r="M974" s="20">
        <v>39.729999999999997</v>
      </c>
      <c r="N974" s="1">
        <v>23.378999999999898</v>
      </c>
      <c r="O974" s="1" t="s">
        <v>135</v>
      </c>
      <c r="Q974" s="20">
        <v>49.73</v>
      </c>
      <c r="R974" s="1">
        <v>6.8380000000000098</v>
      </c>
      <c r="S974" s="1" t="s">
        <v>137</v>
      </c>
      <c r="U974" s="20">
        <v>59.73</v>
      </c>
      <c r="V974" s="1">
        <v>29.378999999999699</v>
      </c>
      <c r="W974" s="1" t="s">
        <v>137</v>
      </c>
      <c r="Y974" s="20">
        <v>69.73</v>
      </c>
      <c r="Z974" s="1">
        <v>355.95500000000101</v>
      </c>
      <c r="AA974" s="1" t="s">
        <v>137</v>
      </c>
      <c r="AC974" s="20">
        <v>79.73</v>
      </c>
      <c r="AD974" s="1">
        <v>9.7569999999999002</v>
      </c>
      <c r="AE974" s="1" t="s">
        <v>125</v>
      </c>
      <c r="AG974" s="20">
        <v>89.73</v>
      </c>
      <c r="AH974" s="1">
        <v>97.569999999999894</v>
      </c>
      <c r="AI974" s="1" t="s">
        <v>125</v>
      </c>
      <c r="AK974" s="20">
        <v>99.73</v>
      </c>
      <c r="AL974" s="1">
        <v>975.70000000000596</v>
      </c>
      <c r="AM974" s="1" t="s">
        <v>125</v>
      </c>
      <c r="AO974" s="4">
        <v>109.73</v>
      </c>
      <c r="AP974" s="1">
        <v>973027</v>
      </c>
      <c r="AQ974" s="1" t="s">
        <v>125</v>
      </c>
      <c r="AS974" s="4">
        <v>119.73</v>
      </c>
      <c r="AT974" s="1">
        <v>973027000</v>
      </c>
      <c r="AU974" s="1" t="s">
        <v>125</v>
      </c>
      <c r="AW974" s="4">
        <v>129.72999999999999</v>
      </c>
      <c r="AX974" s="1">
        <v>973027000000</v>
      </c>
      <c r="AY974" s="1" t="s">
        <v>125</v>
      </c>
      <c r="BA974" s="4">
        <v>139.72999999999999</v>
      </c>
      <c r="BB974" s="1">
        <v>973027000000000</v>
      </c>
      <c r="BC974" s="1" t="s">
        <v>125</v>
      </c>
      <c r="BE974" s="4">
        <v>149.72999999999999</v>
      </c>
      <c r="BF974" s="1">
        <v>9.73027E+17</v>
      </c>
      <c r="BG974" s="1" t="s">
        <v>125</v>
      </c>
    </row>
    <row r="975" spans="1:59" x14ac:dyDescent="0.55000000000000004">
      <c r="A975" s="20">
        <v>9.74</v>
      </c>
      <c r="B975" s="1">
        <v>974</v>
      </c>
      <c r="C975" s="1" t="s">
        <v>131</v>
      </c>
      <c r="E975" s="4">
        <v>19.739999999999998</v>
      </c>
      <c r="F975" s="21">
        <v>58.465999999999397</v>
      </c>
      <c r="G975" s="1" t="s">
        <v>129</v>
      </c>
      <c r="I975" s="20">
        <v>29.74</v>
      </c>
      <c r="J975" s="1">
        <v>58.465999999999397</v>
      </c>
      <c r="K975" s="1" t="s">
        <v>134</v>
      </c>
      <c r="M975" s="20">
        <v>39.74</v>
      </c>
      <c r="N975" s="1">
        <v>23.401999999999902</v>
      </c>
      <c r="O975" s="1" t="s">
        <v>135</v>
      </c>
      <c r="Q975" s="20">
        <v>49.74</v>
      </c>
      <c r="R975" s="1">
        <v>6.8440000000000101</v>
      </c>
      <c r="S975" s="1" t="s">
        <v>137</v>
      </c>
      <c r="U975" s="20">
        <v>59.74</v>
      </c>
      <c r="V975" s="1">
        <v>29.401999999999699</v>
      </c>
      <c r="W975" s="1" t="s">
        <v>137</v>
      </c>
      <c r="Y975" s="20">
        <v>69.739999999999995</v>
      </c>
      <c r="Z975" s="1">
        <v>356.29000000000099</v>
      </c>
      <c r="AA975" s="1" t="s">
        <v>137</v>
      </c>
      <c r="AC975" s="20">
        <v>79.739999999999995</v>
      </c>
      <c r="AD975" s="1">
        <v>9.7659999999999005</v>
      </c>
      <c r="AE975" s="1" t="s">
        <v>125</v>
      </c>
      <c r="AG975" s="20">
        <v>89.74</v>
      </c>
      <c r="AH975" s="1">
        <v>97.659999999999897</v>
      </c>
      <c r="AI975" s="1" t="s">
        <v>125</v>
      </c>
      <c r="AK975" s="20">
        <v>99.74</v>
      </c>
      <c r="AL975" s="1">
        <v>976.60000000000605</v>
      </c>
      <c r="AM975" s="1" t="s">
        <v>125</v>
      </c>
      <c r="AO975" s="4">
        <v>109.74</v>
      </c>
      <c r="AP975" s="1">
        <v>974026</v>
      </c>
      <c r="AQ975" s="1" t="s">
        <v>125</v>
      </c>
      <c r="AS975" s="4">
        <v>119.74</v>
      </c>
      <c r="AT975" s="1">
        <v>974026000</v>
      </c>
      <c r="AU975" s="1" t="s">
        <v>125</v>
      </c>
      <c r="AW975" s="4">
        <v>129.74</v>
      </c>
      <c r="AX975" s="1">
        <v>974026000000</v>
      </c>
      <c r="AY975" s="1" t="s">
        <v>125</v>
      </c>
      <c r="BA975" s="4">
        <v>139.74</v>
      </c>
      <c r="BB975" s="1">
        <v>974026000000000</v>
      </c>
      <c r="BC975" s="1" t="s">
        <v>125</v>
      </c>
      <c r="BE975" s="4">
        <v>149.74</v>
      </c>
      <c r="BF975" s="1">
        <v>9.74026E+17</v>
      </c>
      <c r="BG975" s="1" t="s">
        <v>125</v>
      </c>
    </row>
    <row r="976" spans="1:59" x14ac:dyDescent="0.55000000000000004">
      <c r="A976" s="20">
        <v>9.75</v>
      </c>
      <c r="B976" s="1">
        <v>975</v>
      </c>
      <c r="C976" s="1" t="s">
        <v>131</v>
      </c>
      <c r="E976" s="4">
        <v>19.75</v>
      </c>
      <c r="F976" s="21">
        <v>58.524999999999402</v>
      </c>
      <c r="G976" s="1" t="s">
        <v>129</v>
      </c>
      <c r="I976" s="20">
        <v>29.75</v>
      </c>
      <c r="J976" s="1">
        <v>58.524999999999402</v>
      </c>
      <c r="K976" s="1" t="s">
        <v>134</v>
      </c>
      <c r="M976" s="20">
        <v>39.75</v>
      </c>
      <c r="N976" s="1">
        <v>23.424999999999901</v>
      </c>
      <c r="O976" s="1" t="s">
        <v>135</v>
      </c>
      <c r="Q976" s="20">
        <v>49.75</v>
      </c>
      <c r="R976" s="1">
        <v>6.85</v>
      </c>
      <c r="S976" s="1" t="s">
        <v>137</v>
      </c>
      <c r="U976" s="20">
        <v>59.75</v>
      </c>
      <c r="V976" s="1">
        <v>29.424999999999699</v>
      </c>
      <c r="W976" s="1" t="s">
        <v>137</v>
      </c>
      <c r="Y976" s="20">
        <v>69.75</v>
      </c>
      <c r="Z976" s="1">
        <v>356.62500000000102</v>
      </c>
      <c r="AA976" s="1" t="s">
        <v>137</v>
      </c>
      <c r="AC976" s="20">
        <v>79.75</v>
      </c>
      <c r="AD976" s="1">
        <v>9.7749999999999009</v>
      </c>
      <c r="AE976" s="1" t="s">
        <v>125</v>
      </c>
      <c r="AG976" s="20">
        <v>89.75</v>
      </c>
      <c r="AH976" s="1">
        <v>97.749999999999901</v>
      </c>
      <c r="AI976" s="1" t="s">
        <v>125</v>
      </c>
      <c r="AK976" s="20">
        <v>99.75</v>
      </c>
      <c r="AL976" s="1">
        <v>977.50000000000603</v>
      </c>
      <c r="AM976" s="1" t="s">
        <v>125</v>
      </c>
      <c r="AO976" s="4">
        <v>109.75</v>
      </c>
      <c r="AP976" s="1">
        <v>975025</v>
      </c>
      <c r="AQ976" s="1" t="s">
        <v>125</v>
      </c>
      <c r="AS976" s="4">
        <v>119.75</v>
      </c>
      <c r="AT976" s="1">
        <v>975025000</v>
      </c>
      <c r="AU976" s="1" t="s">
        <v>125</v>
      </c>
      <c r="AW976" s="4">
        <v>129.75</v>
      </c>
      <c r="AX976" s="1">
        <v>975025000000</v>
      </c>
      <c r="AY976" s="1" t="s">
        <v>125</v>
      </c>
      <c r="BA976" s="4">
        <v>139.75</v>
      </c>
      <c r="BB976" s="1">
        <v>975025000000000</v>
      </c>
      <c r="BC976" s="1" t="s">
        <v>125</v>
      </c>
      <c r="BE976" s="4">
        <v>149.75</v>
      </c>
      <c r="BF976" s="1">
        <v>9.75025E+17</v>
      </c>
      <c r="BG976" s="1" t="s">
        <v>125</v>
      </c>
    </row>
    <row r="977" spans="1:59" x14ac:dyDescent="0.55000000000000004">
      <c r="A977" s="20">
        <v>9.76</v>
      </c>
      <c r="B977" s="1">
        <v>976</v>
      </c>
      <c r="C977" s="1" t="s">
        <v>131</v>
      </c>
      <c r="E977" s="4">
        <v>19.760000000000002</v>
      </c>
      <c r="F977" s="21">
        <v>58.583999999999399</v>
      </c>
      <c r="G977" s="1" t="s">
        <v>129</v>
      </c>
      <c r="I977" s="20">
        <v>29.76</v>
      </c>
      <c r="J977" s="1">
        <v>58.583999999999399</v>
      </c>
      <c r="K977" s="1" t="s">
        <v>134</v>
      </c>
      <c r="M977" s="20">
        <v>39.76</v>
      </c>
      <c r="N977" s="1">
        <v>23.447999999999901</v>
      </c>
      <c r="O977" s="1" t="s">
        <v>135</v>
      </c>
      <c r="Q977" s="20">
        <v>49.76</v>
      </c>
      <c r="R977" s="1">
        <v>6.8559999999999999</v>
      </c>
      <c r="S977" s="1" t="s">
        <v>137</v>
      </c>
      <c r="U977" s="20">
        <v>59.76</v>
      </c>
      <c r="V977" s="1">
        <v>29.447999999999698</v>
      </c>
      <c r="W977" s="1" t="s">
        <v>137</v>
      </c>
      <c r="Y977" s="20">
        <v>69.760000000000005</v>
      </c>
      <c r="Z977" s="1">
        <v>356.960000000001</v>
      </c>
      <c r="AA977" s="1" t="s">
        <v>137</v>
      </c>
      <c r="AC977" s="20">
        <v>79.760000000000005</v>
      </c>
      <c r="AD977" s="1">
        <v>9.7839999999998994</v>
      </c>
      <c r="AE977" s="1" t="s">
        <v>125</v>
      </c>
      <c r="AG977" s="20">
        <v>89.76</v>
      </c>
      <c r="AH977" s="1">
        <v>97.839999999999904</v>
      </c>
      <c r="AI977" s="1" t="s">
        <v>125</v>
      </c>
      <c r="AK977" s="20">
        <v>99.76</v>
      </c>
      <c r="AL977" s="1">
        <v>978.400000000006</v>
      </c>
      <c r="AM977" s="1" t="s">
        <v>125</v>
      </c>
      <c r="AO977" s="4">
        <v>109.76</v>
      </c>
      <c r="AP977" s="1">
        <v>976024</v>
      </c>
      <c r="AQ977" s="1" t="s">
        <v>125</v>
      </c>
      <c r="AS977" s="4">
        <v>119.76</v>
      </c>
      <c r="AT977" s="1">
        <v>976024000</v>
      </c>
      <c r="AU977" s="1" t="s">
        <v>125</v>
      </c>
      <c r="AW977" s="4">
        <v>129.76</v>
      </c>
      <c r="AX977" s="1">
        <v>976024000000</v>
      </c>
      <c r="AY977" s="1" t="s">
        <v>125</v>
      </c>
      <c r="BA977" s="4">
        <v>139.76</v>
      </c>
      <c r="BB977" s="1">
        <v>976024000000000</v>
      </c>
      <c r="BC977" s="1" t="s">
        <v>125</v>
      </c>
      <c r="BE977" s="4">
        <v>149.76</v>
      </c>
      <c r="BF977" s="1">
        <v>9.76024E+17</v>
      </c>
      <c r="BG977" s="1" t="s">
        <v>125</v>
      </c>
    </row>
    <row r="978" spans="1:59" x14ac:dyDescent="0.55000000000000004">
      <c r="A978" s="20">
        <v>9.77</v>
      </c>
      <c r="B978" s="1">
        <v>977</v>
      </c>
      <c r="C978" s="1" t="s">
        <v>131</v>
      </c>
      <c r="E978" s="4">
        <v>19.77</v>
      </c>
      <c r="F978" s="21">
        <v>58.642999999999397</v>
      </c>
      <c r="G978" s="1" t="s">
        <v>129</v>
      </c>
      <c r="I978" s="20">
        <v>29.77</v>
      </c>
      <c r="J978" s="1">
        <v>58.642999999999397</v>
      </c>
      <c r="K978" s="1" t="s">
        <v>134</v>
      </c>
      <c r="M978" s="20">
        <v>39.770000000000003</v>
      </c>
      <c r="N978" s="1">
        <v>23.470999999999901</v>
      </c>
      <c r="O978" s="1" t="s">
        <v>135</v>
      </c>
      <c r="Q978" s="20">
        <v>49.77</v>
      </c>
      <c r="R978" s="1">
        <v>6.8620000000000099</v>
      </c>
      <c r="S978" s="1" t="s">
        <v>137</v>
      </c>
      <c r="U978" s="20">
        <v>59.77</v>
      </c>
      <c r="V978" s="1">
        <v>29.470999999999702</v>
      </c>
      <c r="W978" s="1" t="s">
        <v>137</v>
      </c>
      <c r="Y978" s="20">
        <v>69.77</v>
      </c>
      <c r="Z978" s="1">
        <v>357.29500000000098</v>
      </c>
      <c r="AA978" s="1" t="s">
        <v>137</v>
      </c>
      <c r="AC978" s="20">
        <v>79.77</v>
      </c>
      <c r="AD978" s="1">
        <v>9.7929999999998998</v>
      </c>
      <c r="AE978" s="1" t="s">
        <v>125</v>
      </c>
      <c r="AG978" s="20">
        <v>89.77</v>
      </c>
      <c r="AH978" s="1">
        <v>97.929999999999893</v>
      </c>
      <c r="AI978" s="1" t="s">
        <v>125</v>
      </c>
      <c r="AK978" s="20">
        <v>99.77</v>
      </c>
      <c r="AL978" s="1">
        <v>979.30000000000598</v>
      </c>
      <c r="AM978" s="1" t="s">
        <v>125</v>
      </c>
      <c r="AO978" s="4">
        <v>109.77</v>
      </c>
      <c r="AP978" s="1">
        <v>977023</v>
      </c>
      <c r="AQ978" s="1" t="s">
        <v>125</v>
      </c>
      <c r="AS978" s="4">
        <v>119.77</v>
      </c>
      <c r="AT978" s="1">
        <v>977023000</v>
      </c>
      <c r="AU978" s="1" t="s">
        <v>125</v>
      </c>
      <c r="AW978" s="4">
        <v>129.77000000000001</v>
      </c>
      <c r="AX978" s="1">
        <v>977023000000</v>
      </c>
      <c r="AY978" s="1" t="s">
        <v>125</v>
      </c>
      <c r="BA978" s="4">
        <v>139.77000000000001</v>
      </c>
      <c r="BB978" s="1">
        <v>977023000000000</v>
      </c>
      <c r="BC978" s="1" t="s">
        <v>125</v>
      </c>
      <c r="BE978" s="4">
        <v>149.77000000000001</v>
      </c>
      <c r="BF978" s="1">
        <v>9.77023E+17</v>
      </c>
      <c r="BG978" s="1" t="s">
        <v>125</v>
      </c>
    </row>
    <row r="979" spans="1:59" x14ac:dyDescent="0.55000000000000004">
      <c r="A979" s="20">
        <v>9.7799999999999994</v>
      </c>
      <c r="B979" s="1">
        <v>978</v>
      </c>
      <c r="C979" s="1" t="s">
        <v>131</v>
      </c>
      <c r="E979" s="4">
        <v>19.78</v>
      </c>
      <c r="F979" s="21">
        <v>58.701999999999401</v>
      </c>
      <c r="G979" s="1" t="s">
        <v>129</v>
      </c>
      <c r="I979" s="20">
        <v>29.78</v>
      </c>
      <c r="J979" s="1">
        <v>58.701999999999401</v>
      </c>
      <c r="K979" s="1" t="s">
        <v>134</v>
      </c>
      <c r="M979" s="20">
        <v>39.78</v>
      </c>
      <c r="N979" s="1">
        <v>23.4939999999999</v>
      </c>
      <c r="O979" s="1" t="s">
        <v>135</v>
      </c>
      <c r="Q979" s="20">
        <v>49.78</v>
      </c>
      <c r="R979" s="1">
        <v>6.8680000000000101</v>
      </c>
      <c r="S979" s="1" t="s">
        <v>137</v>
      </c>
      <c r="U979" s="20">
        <v>59.78</v>
      </c>
      <c r="V979" s="1">
        <v>29.493999999999701</v>
      </c>
      <c r="W979" s="1" t="s">
        <v>137</v>
      </c>
      <c r="Y979" s="20">
        <v>69.78</v>
      </c>
      <c r="Z979" s="1">
        <v>357.63000000000102</v>
      </c>
      <c r="AA979" s="1" t="s">
        <v>137</v>
      </c>
      <c r="AC979" s="20">
        <v>79.78</v>
      </c>
      <c r="AD979" s="1">
        <v>9.8019999999999001</v>
      </c>
      <c r="AE979" s="1" t="s">
        <v>125</v>
      </c>
      <c r="AG979" s="20">
        <v>89.78</v>
      </c>
      <c r="AH979" s="1">
        <v>98.019999999999897</v>
      </c>
      <c r="AI979" s="1" t="s">
        <v>125</v>
      </c>
      <c r="AK979" s="20">
        <v>99.78</v>
      </c>
      <c r="AL979" s="1">
        <v>980.20000000000596</v>
      </c>
      <c r="AM979" s="1" t="s">
        <v>125</v>
      </c>
      <c r="AO979" s="4">
        <v>109.78</v>
      </c>
      <c r="AP979" s="1">
        <v>978022</v>
      </c>
      <c r="AQ979" s="1" t="s">
        <v>125</v>
      </c>
      <c r="AS979" s="4">
        <v>119.78</v>
      </c>
      <c r="AT979" s="1">
        <v>978022000</v>
      </c>
      <c r="AU979" s="1" t="s">
        <v>125</v>
      </c>
      <c r="AW979" s="4">
        <v>129.78</v>
      </c>
      <c r="AX979" s="1">
        <v>978022000000</v>
      </c>
      <c r="AY979" s="1" t="s">
        <v>125</v>
      </c>
      <c r="BA979" s="4">
        <v>139.78</v>
      </c>
      <c r="BB979" s="1">
        <v>978022000000000</v>
      </c>
      <c r="BC979" s="1" t="s">
        <v>125</v>
      </c>
      <c r="BE979" s="4">
        <v>149.78</v>
      </c>
      <c r="BF979" s="1">
        <v>9.78022E+17</v>
      </c>
      <c r="BG979" s="1" t="s">
        <v>125</v>
      </c>
    </row>
    <row r="980" spans="1:59" x14ac:dyDescent="0.55000000000000004">
      <c r="A980" s="20">
        <v>9.7899999999999991</v>
      </c>
      <c r="B980" s="1">
        <v>979</v>
      </c>
      <c r="C980" s="1" t="s">
        <v>131</v>
      </c>
      <c r="E980" s="4">
        <v>19.79</v>
      </c>
      <c r="F980" s="21">
        <v>58.760999999999399</v>
      </c>
      <c r="G980" s="1" t="s">
        <v>129</v>
      </c>
      <c r="I980" s="20">
        <v>29.79</v>
      </c>
      <c r="J980" s="1">
        <v>58.760999999999399</v>
      </c>
      <c r="K980" s="1" t="s">
        <v>134</v>
      </c>
      <c r="M980" s="20">
        <v>39.79</v>
      </c>
      <c r="N980" s="1">
        <v>23.5169999999999</v>
      </c>
      <c r="O980" s="1" t="s">
        <v>135</v>
      </c>
      <c r="Q980" s="20">
        <v>49.79</v>
      </c>
      <c r="R980" s="1">
        <v>6.8740000000000103</v>
      </c>
      <c r="S980" s="1" t="s">
        <v>137</v>
      </c>
      <c r="U980" s="20">
        <v>59.79</v>
      </c>
      <c r="V980" s="1">
        <v>29.516999999999701</v>
      </c>
      <c r="W980" s="1" t="s">
        <v>137</v>
      </c>
      <c r="Y980" s="20">
        <v>69.790000000000006</v>
      </c>
      <c r="Z980" s="1">
        <v>357.965000000001</v>
      </c>
      <c r="AA980" s="1" t="s">
        <v>137</v>
      </c>
      <c r="AC980" s="20">
        <v>79.790000000000006</v>
      </c>
      <c r="AD980" s="1">
        <v>9.8109999999999005</v>
      </c>
      <c r="AE980" s="1" t="s">
        <v>125</v>
      </c>
      <c r="AG980" s="20">
        <v>89.79</v>
      </c>
      <c r="AH980" s="1">
        <v>98.1099999999999</v>
      </c>
      <c r="AI980" s="1" t="s">
        <v>125</v>
      </c>
      <c r="AK980" s="20">
        <v>99.79</v>
      </c>
      <c r="AL980" s="1">
        <v>981.10000000000605</v>
      </c>
      <c r="AM980" s="1" t="s">
        <v>125</v>
      </c>
      <c r="AO980" s="4">
        <v>109.79</v>
      </c>
      <c r="AP980" s="1">
        <v>979021</v>
      </c>
      <c r="AQ980" s="1" t="s">
        <v>125</v>
      </c>
      <c r="AS980" s="4">
        <v>119.79</v>
      </c>
      <c r="AT980" s="1">
        <v>979021000</v>
      </c>
      <c r="AU980" s="1" t="s">
        <v>125</v>
      </c>
      <c r="AW980" s="4">
        <v>129.79</v>
      </c>
      <c r="AX980" s="1">
        <v>979021000000</v>
      </c>
      <c r="AY980" s="1" t="s">
        <v>125</v>
      </c>
      <c r="BA980" s="4">
        <v>139.79</v>
      </c>
      <c r="BB980" s="1">
        <v>979021000000000</v>
      </c>
      <c r="BC980" s="1" t="s">
        <v>125</v>
      </c>
      <c r="BE980" s="4">
        <v>149.79</v>
      </c>
      <c r="BF980" s="1">
        <v>9.79021E+17</v>
      </c>
      <c r="BG980" s="1" t="s">
        <v>125</v>
      </c>
    </row>
    <row r="981" spans="1:59" x14ac:dyDescent="0.55000000000000004">
      <c r="A981" s="20">
        <v>9.8000000000000007</v>
      </c>
      <c r="B981" s="1">
        <v>980</v>
      </c>
      <c r="C981" s="1" t="s">
        <v>131</v>
      </c>
      <c r="E981" s="4">
        <v>19.8</v>
      </c>
      <c r="F981" s="21">
        <v>58.819999999999403</v>
      </c>
      <c r="G981" s="1" t="s">
        <v>129</v>
      </c>
      <c r="I981" s="20">
        <v>29.8</v>
      </c>
      <c r="J981" s="1">
        <v>58.819999999999403</v>
      </c>
      <c r="K981" s="1" t="s">
        <v>134</v>
      </c>
      <c r="M981" s="20">
        <v>39.799999999999997</v>
      </c>
      <c r="N981" s="1">
        <v>23.5399999999999</v>
      </c>
      <c r="O981" s="1" t="s">
        <v>135</v>
      </c>
      <c r="Q981" s="20">
        <v>49.8</v>
      </c>
      <c r="R981" s="1">
        <v>6.88</v>
      </c>
      <c r="S981" s="1" t="s">
        <v>137</v>
      </c>
      <c r="U981" s="20">
        <v>59.8</v>
      </c>
      <c r="V981" s="1">
        <v>29.539999999999701</v>
      </c>
      <c r="W981" s="1" t="s">
        <v>137</v>
      </c>
      <c r="Y981" s="20">
        <v>69.8</v>
      </c>
      <c r="Z981" s="1">
        <v>358.30000000000098</v>
      </c>
      <c r="AA981" s="1" t="s">
        <v>137</v>
      </c>
      <c r="AC981" s="20">
        <v>79.8</v>
      </c>
      <c r="AD981" s="1">
        <v>9.8199999999999008</v>
      </c>
      <c r="AE981" s="1" t="s">
        <v>125</v>
      </c>
      <c r="AG981" s="20">
        <v>89.8</v>
      </c>
      <c r="AH981" s="1">
        <v>98.199999999999903</v>
      </c>
      <c r="AI981" s="1" t="s">
        <v>125</v>
      </c>
      <c r="AK981" s="20">
        <v>99.8</v>
      </c>
      <c r="AL981" s="1">
        <v>982.00000000000603</v>
      </c>
      <c r="AM981" s="1" t="s">
        <v>125</v>
      </c>
      <c r="AO981" s="4">
        <v>109.8</v>
      </c>
      <c r="AP981" s="1">
        <v>980020</v>
      </c>
      <c r="AQ981" s="1" t="s">
        <v>125</v>
      </c>
      <c r="AS981" s="4">
        <v>119.8</v>
      </c>
      <c r="AT981" s="1">
        <v>980020000</v>
      </c>
      <c r="AU981" s="1" t="s">
        <v>125</v>
      </c>
      <c r="AW981" s="4">
        <v>129.80000000000001</v>
      </c>
      <c r="AX981" s="1">
        <v>980020000000</v>
      </c>
      <c r="AY981" s="1" t="s">
        <v>125</v>
      </c>
      <c r="BA981" s="4">
        <v>139.80000000000001</v>
      </c>
      <c r="BB981" s="1">
        <v>980020000000000</v>
      </c>
      <c r="BC981" s="1" t="s">
        <v>125</v>
      </c>
      <c r="BE981" s="4">
        <v>149.80000000000001</v>
      </c>
      <c r="BF981" s="1">
        <v>9.8002E+17</v>
      </c>
      <c r="BG981" s="1" t="s">
        <v>125</v>
      </c>
    </row>
    <row r="982" spans="1:59" x14ac:dyDescent="0.55000000000000004">
      <c r="A982" s="20">
        <v>9.81</v>
      </c>
      <c r="B982" s="1">
        <v>981</v>
      </c>
      <c r="C982" s="1" t="s">
        <v>131</v>
      </c>
      <c r="E982" s="4">
        <v>19.809999999999999</v>
      </c>
      <c r="F982" s="21">
        <v>58.878999999999401</v>
      </c>
      <c r="G982" s="1" t="s">
        <v>129</v>
      </c>
      <c r="I982" s="20">
        <v>29.81</v>
      </c>
      <c r="J982" s="1">
        <v>58.878999999999401</v>
      </c>
      <c r="K982" s="1" t="s">
        <v>134</v>
      </c>
      <c r="M982" s="20">
        <v>39.81</v>
      </c>
      <c r="N982" s="1">
        <v>23.562999999999899</v>
      </c>
      <c r="O982" s="1" t="s">
        <v>135</v>
      </c>
      <c r="Q982" s="20">
        <v>49.81</v>
      </c>
      <c r="R982" s="1">
        <v>6.8860000000000099</v>
      </c>
      <c r="S982" s="1" t="s">
        <v>137</v>
      </c>
      <c r="U982" s="20">
        <v>59.81</v>
      </c>
      <c r="V982" s="1">
        <v>29.5629999999997</v>
      </c>
      <c r="W982" s="1" t="s">
        <v>137</v>
      </c>
      <c r="Y982" s="20">
        <v>69.81</v>
      </c>
      <c r="Z982" s="1">
        <v>358.63500000000101</v>
      </c>
      <c r="AA982" s="1" t="s">
        <v>137</v>
      </c>
      <c r="AC982" s="20">
        <v>79.81</v>
      </c>
      <c r="AD982" s="1">
        <v>9.8289999999998994</v>
      </c>
      <c r="AE982" s="1" t="s">
        <v>125</v>
      </c>
      <c r="AG982" s="20">
        <v>89.81</v>
      </c>
      <c r="AH982" s="1">
        <v>98.289999999999907</v>
      </c>
      <c r="AI982" s="1" t="s">
        <v>125</v>
      </c>
      <c r="AK982" s="20">
        <v>99.81</v>
      </c>
      <c r="AL982" s="1">
        <v>982.900000000006</v>
      </c>
      <c r="AM982" s="1" t="s">
        <v>125</v>
      </c>
      <c r="AO982" s="4">
        <v>109.81</v>
      </c>
      <c r="AP982" s="1">
        <v>981019</v>
      </c>
      <c r="AQ982" s="1" t="s">
        <v>125</v>
      </c>
      <c r="AS982" s="4">
        <v>119.81</v>
      </c>
      <c r="AT982" s="1">
        <v>981019000</v>
      </c>
      <c r="AU982" s="1" t="s">
        <v>125</v>
      </c>
      <c r="AW982" s="4">
        <v>129.81</v>
      </c>
      <c r="AX982" s="1">
        <v>981019000000</v>
      </c>
      <c r="AY982" s="1" t="s">
        <v>125</v>
      </c>
      <c r="BA982" s="4">
        <v>139.81</v>
      </c>
      <c r="BB982" s="1">
        <v>981019000000000</v>
      </c>
      <c r="BC982" s="1" t="s">
        <v>125</v>
      </c>
      <c r="BE982" s="4">
        <v>149.81</v>
      </c>
      <c r="BF982" s="1">
        <v>9.81019E+17</v>
      </c>
      <c r="BG982" s="1" t="s">
        <v>125</v>
      </c>
    </row>
    <row r="983" spans="1:59" x14ac:dyDescent="0.55000000000000004">
      <c r="A983" s="20">
        <v>9.82</v>
      </c>
      <c r="B983" s="1">
        <v>982</v>
      </c>
      <c r="C983" s="1" t="s">
        <v>131</v>
      </c>
      <c r="E983" s="4">
        <v>19.82</v>
      </c>
      <c r="F983" s="21">
        <v>58.937999999999398</v>
      </c>
      <c r="G983" s="1" t="s">
        <v>129</v>
      </c>
      <c r="I983" s="20">
        <v>29.82</v>
      </c>
      <c r="J983" s="1">
        <v>58.937999999999398</v>
      </c>
      <c r="K983" s="1" t="s">
        <v>134</v>
      </c>
      <c r="M983" s="20">
        <v>39.82</v>
      </c>
      <c r="N983" s="1">
        <v>23.585999999999899</v>
      </c>
      <c r="O983" s="1" t="s">
        <v>135</v>
      </c>
      <c r="Q983" s="20">
        <v>49.82</v>
      </c>
      <c r="R983" s="1">
        <v>6.8920000000000101</v>
      </c>
      <c r="S983" s="1" t="s">
        <v>137</v>
      </c>
      <c r="U983" s="20">
        <v>59.82</v>
      </c>
      <c r="V983" s="1">
        <v>29.5859999999997</v>
      </c>
      <c r="W983" s="1" t="s">
        <v>137</v>
      </c>
      <c r="Y983" s="20">
        <v>69.819999999999993</v>
      </c>
      <c r="Z983" s="1">
        <v>358.97000000000099</v>
      </c>
      <c r="AA983" s="1" t="s">
        <v>137</v>
      </c>
      <c r="AC983" s="20">
        <v>79.819999999999993</v>
      </c>
      <c r="AD983" s="1">
        <v>9.8379999999998997</v>
      </c>
      <c r="AE983" s="1" t="s">
        <v>125</v>
      </c>
      <c r="AG983" s="20">
        <v>89.82</v>
      </c>
      <c r="AH983" s="1">
        <v>98.379999999999896</v>
      </c>
      <c r="AI983" s="1" t="s">
        <v>125</v>
      </c>
      <c r="AK983" s="20">
        <v>99.82</v>
      </c>
      <c r="AL983" s="1">
        <v>983.80000000000598</v>
      </c>
      <c r="AM983" s="1" t="s">
        <v>125</v>
      </c>
      <c r="AO983" s="4">
        <v>109.82</v>
      </c>
      <c r="AP983" s="1">
        <v>982018</v>
      </c>
      <c r="AQ983" s="1" t="s">
        <v>125</v>
      </c>
      <c r="AS983" s="4">
        <v>119.82</v>
      </c>
      <c r="AT983" s="1">
        <v>982018000</v>
      </c>
      <c r="AU983" s="1" t="s">
        <v>125</v>
      </c>
      <c r="AW983" s="4">
        <v>129.82</v>
      </c>
      <c r="AX983" s="1">
        <v>982018000000</v>
      </c>
      <c r="AY983" s="1" t="s">
        <v>125</v>
      </c>
      <c r="BA983" s="4">
        <v>139.82</v>
      </c>
      <c r="BB983" s="1">
        <v>982018000000000</v>
      </c>
      <c r="BC983" s="1" t="s">
        <v>125</v>
      </c>
      <c r="BE983" s="4">
        <v>149.82</v>
      </c>
      <c r="BF983" s="1">
        <v>9.82018E+17</v>
      </c>
      <c r="BG983" s="1" t="s">
        <v>125</v>
      </c>
    </row>
    <row r="984" spans="1:59" x14ac:dyDescent="0.55000000000000004">
      <c r="A984" s="20">
        <v>9.83</v>
      </c>
      <c r="B984" s="1">
        <v>983</v>
      </c>
      <c r="C984" s="1" t="s">
        <v>131</v>
      </c>
      <c r="E984" s="4">
        <v>19.829999999999998</v>
      </c>
      <c r="F984" s="21">
        <v>58.996999999999403</v>
      </c>
      <c r="G984" s="1" t="s">
        <v>129</v>
      </c>
      <c r="I984" s="20">
        <v>29.83</v>
      </c>
      <c r="J984" s="1">
        <v>58.996999999999403</v>
      </c>
      <c r="K984" s="1" t="s">
        <v>134</v>
      </c>
      <c r="M984" s="20">
        <v>39.83</v>
      </c>
      <c r="N984" s="1">
        <v>23.608999999999899</v>
      </c>
      <c r="O984" s="1" t="s">
        <v>135</v>
      </c>
      <c r="Q984" s="20">
        <v>49.83</v>
      </c>
      <c r="R984" s="1">
        <v>6.8979999999999997</v>
      </c>
      <c r="S984" s="1" t="s">
        <v>137</v>
      </c>
      <c r="U984" s="20">
        <v>59.83</v>
      </c>
      <c r="V984" s="1">
        <v>29.6089999999997</v>
      </c>
      <c r="W984" s="1" t="s">
        <v>137</v>
      </c>
      <c r="Y984" s="20">
        <v>69.83</v>
      </c>
      <c r="Z984" s="1">
        <v>359.30500000000097</v>
      </c>
      <c r="AA984" s="1" t="s">
        <v>137</v>
      </c>
      <c r="AC984" s="20">
        <v>79.83</v>
      </c>
      <c r="AD984" s="1">
        <v>9.8469999999999001</v>
      </c>
      <c r="AE984" s="1" t="s">
        <v>125</v>
      </c>
      <c r="AG984" s="20">
        <v>89.83</v>
      </c>
      <c r="AH984" s="1">
        <v>98.469999999999899</v>
      </c>
      <c r="AI984" s="1" t="s">
        <v>125</v>
      </c>
      <c r="AK984" s="20">
        <v>99.83</v>
      </c>
      <c r="AL984" s="1">
        <v>984.70000000000596</v>
      </c>
      <c r="AM984" s="1" t="s">
        <v>125</v>
      </c>
      <c r="AO984" s="4">
        <v>109.83</v>
      </c>
      <c r="AP984" s="1">
        <v>983017</v>
      </c>
      <c r="AQ984" s="1" t="s">
        <v>125</v>
      </c>
      <c r="AS984" s="4">
        <v>119.83</v>
      </c>
      <c r="AT984" s="1">
        <v>983017000</v>
      </c>
      <c r="AU984" s="1" t="s">
        <v>125</v>
      </c>
      <c r="AW984" s="4">
        <v>129.83000000000001</v>
      </c>
      <c r="AX984" s="1">
        <v>983017000000</v>
      </c>
      <c r="AY984" s="1" t="s">
        <v>125</v>
      </c>
      <c r="BA984" s="4">
        <v>139.83000000000001</v>
      </c>
      <c r="BB984" s="1">
        <v>983017000000000</v>
      </c>
      <c r="BC984" s="1" t="s">
        <v>125</v>
      </c>
      <c r="BE984" s="4">
        <v>149.83000000000001</v>
      </c>
      <c r="BF984" s="1">
        <v>9.83017E+17</v>
      </c>
      <c r="BG984" s="1" t="s">
        <v>125</v>
      </c>
    </row>
    <row r="985" spans="1:59" x14ac:dyDescent="0.55000000000000004">
      <c r="A985" s="20">
        <v>9.84</v>
      </c>
      <c r="B985" s="1">
        <v>984</v>
      </c>
      <c r="C985" s="1" t="s">
        <v>131</v>
      </c>
      <c r="E985" s="4">
        <v>19.84</v>
      </c>
      <c r="F985" s="21">
        <v>59.055999999999401</v>
      </c>
      <c r="G985" s="1" t="s">
        <v>129</v>
      </c>
      <c r="I985" s="20">
        <v>29.84</v>
      </c>
      <c r="J985" s="1">
        <v>59.055999999999401</v>
      </c>
      <c r="K985" s="1" t="s">
        <v>134</v>
      </c>
      <c r="M985" s="20">
        <v>39.840000000000003</v>
      </c>
      <c r="N985" s="1">
        <v>23.631999999999898</v>
      </c>
      <c r="O985" s="1" t="s">
        <v>135</v>
      </c>
      <c r="Q985" s="20">
        <v>49.84</v>
      </c>
      <c r="R985" s="1">
        <v>6.9040000000000097</v>
      </c>
      <c r="S985" s="1" t="s">
        <v>137</v>
      </c>
      <c r="U985" s="20">
        <v>59.84</v>
      </c>
      <c r="V985" s="1">
        <v>29.631999999999699</v>
      </c>
      <c r="W985" s="1" t="s">
        <v>137</v>
      </c>
      <c r="Y985" s="20">
        <v>69.84</v>
      </c>
      <c r="Z985" s="1">
        <v>359.64000000000101</v>
      </c>
      <c r="AA985" s="1" t="s">
        <v>137</v>
      </c>
      <c r="AC985" s="20">
        <v>79.84</v>
      </c>
      <c r="AD985" s="1">
        <v>9.8559999999999004</v>
      </c>
      <c r="AE985" s="1" t="s">
        <v>125</v>
      </c>
      <c r="AG985" s="20">
        <v>89.84</v>
      </c>
      <c r="AH985" s="1">
        <v>98.559999999999903</v>
      </c>
      <c r="AI985" s="1" t="s">
        <v>125</v>
      </c>
      <c r="AK985" s="20">
        <v>99.84</v>
      </c>
      <c r="AL985" s="1">
        <v>985.60000000000605</v>
      </c>
      <c r="AM985" s="1" t="s">
        <v>125</v>
      </c>
      <c r="AO985" s="4">
        <v>109.84</v>
      </c>
      <c r="AP985" s="1">
        <v>984016</v>
      </c>
      <c r="AQ985" s="1" t="s">
        <v>125</v>
      </c>
      <c r="AS985" s="4">
        <v>119.84</v>
      </c>
      <c r="AT985" s="1">
        <v>984016000</v>
      </c>
      <c r="AU985" s="1" t="s">
        <v>125</v>
      </c>
      <c r="AW985" s="4">
        <v>129.84</v>
      </c>
      <c r="AX985" s="1">
        <v>984016000000</v>
      </c>
      <c r="AY985" s="1" t="s">
        <v>125</v>
      </c>
      <c r="BA985" s="4">
        <v>139.84</v>
      </c>
      <c r="BB985" s="1">
        <v>984016000000000</v>
      </c>
      <c r="BC985" s="1" t="s">
        <v>125</v>
      </c>
      <c r="BE985" s="4">
        <v>149.84</v>
      </c>
      <c r="BF985" s="1">
        <v>9.84016E+17</v>
      </c>
      <c r="BG985" s="1" t="s">
        <v>125</v>
      </c>
    </row>
    <row r="986" spans="1:59" x14ac:dyDescent="0.55000000000000004">
      <c r="A986" s="20">
        <v>9.85</v>
      </c>
      <c r="B986" s="1">
        <v>985</v>
      </c>
      <c r="C986" s="1" t="s">
        <v>131</v>
      </c>
      <c r="E986" s="4">
        <v>19.850000000000001</v>
      </c>
      <c r="F986" s="21">
        <v>59.114999999999398</v>
      </c>
      <c r="G986" s="1" t="s">
        <v>129</v>
      </c>
      <c r="I986" s="20">
        <v>29.85</v>
      </c>
      <c r="J986" s="1">
        <v>59.114999999999398</v>
      </c>
      <c r="K986" s="1" t="s">
        <v>134</v>
      </c>
      <c r="M986" s="20">
        <v>39.85</v>
      </c>
      <c r="N986" s="1">
        <v>23.654999999999902</v>
      </c>
      <c r="O986" s="1" t="s">
        <v>135</v>
      </c>
      <c r="Q986" s="20">
        <v>49.85</v>
      </c>
      <c r="R986" s="1">
        <v>6.9100000000000099</v>
      </c>
      <c r="S986" s="1" t="s">
        <v>137</v>
      </c>
      <c r="U986" s="20">
        <v>59.85</v>
      </c>
      <c r="V986" s="1">
        <v>29.654999999999699</v>
      </c>
      <c r="W986" s="1" t="s">
        <v>137</v>
      </c>
      <c r="Y986" s="20">
        <v>69.849999999999994</v>
      </c>
      <c r="Z986" s="1">
        <v>359.97500000000099</v>
      </c>
      <c r="AA986" s="1" t="s">
        <v>137</v>
      </c>
      <c r="AC986" s="20">
        <v>79.849999999999994</v>
      </c>
      <c r="AD986" s="1">
        <v>9.8649999999999007</v>
      </c>
      <c r="AE986" s="1" t="s">
        <v>125</v>
      </c>
      <c r="AG986" s="20">
        <v>89.85</v>
      </c>
      <c r="AH986" s="1">
        <v>98.649999999999906</v>
      </c>
      <c r="AI986" s="1" t="s">
        <v>125</v>
      </c>
      <c r="AK986" s="20">
        <v>99.85</v>
      </c>
      <c r="AL986" s="1">
        <v>986.50000000000603</v>
      </c>
      <c r="AM986" s="1" t="s">
        <v>125</v>
      </c>
      <c r="AO986" s="4">
        <v>109.85</v>
      </c>
      <c r="AP986" s="1">
        <v>985015</v>
      </c>
      <c r="AQ986" s="1" t="s">
        <v>125</v>
      </c>
      <c r="AS986" s="4">
        <v>119.85</v>
      </c>
      <c r="AT986" s="1">
        <v>985015000</v>
      </c>
      <c r="AU986" s="1" t="s">
        <v>125</v>
      </c>
      <c r="AW986" s="4">
        <v>129.85</v>
      </c>
      <c r="AX986" s="1">
        <v>985015000000</v>
      </c>
      <c r="AY986" s="1" t="s">
        <v>125</v>
      </c>
      <c r="BA986" s="4">
        <v>139.85</v>
      </c>
      <c r="BB986" s="1">
        <v>985015000000000</v>
      </c>
      <c r="BC986" s="1" t="s">
        <v>125</v>
      </c>
      <c r="BE986" s="4">
        <v>149.85</v>
      </c>
      <c r="BF986" s="1">
        <v>9.85015E+17</v>
      </c>
      <c r="BG986" s="1" t="s">
        <v>125</v>
      </c>
    </row>
    <row r="987" spans="1:59" x14ac:dyDescent="0.55000000000000004">
      <c r="A987" s="20">
        <v>9.86</v>
      </c>
      <c r="B987" s="1">
        <v>986</v>
      </c>
      <c r="C987" s="1" t="s">
        <v>131</v>
      </c>
      <c r="E987" s="4">
        <v>19.86</v>
      </c>
      <c r="F987" s="21">
        <v>59.173999999999403</v>
      </c>
      <c r="G987" s="1" t="s">
        <v>129</v>
      </c>
      <c r="I987" s="20">
        <v>29.86</v>
      </c>
      <c r="J987" s="1">
        <v>59.173999999999403</v>
      </c>
      <c r="K987" s="1" t="s">
        <v>134</v>
      </c>
      <c r="M987" s="20">
        <v>39.86</v>
      </c>
      <c r="N987" s="1">
        <v>23.677999999999901</v>
      </c>
      <c r="O987" s="1" t="s">
        <v>135</v>
      </c>
      <c r="Q987" s="20">
        <v>49.86</v>
      </c>
      <c r="R987" s="1">
        <v>6.9160000000000101</v>
      </c>
      <c r="S987" s="1" t="s">
        <v>137</v>
      </c>
      <c r="U987" s="20">
        <v>59.86</v>
      </c>
      <c r="V987" s="1">
        <v>29.677999999999699</v>
      </c>
      <c r="W987" s="1" t="s">
        <v>137</v>
      </c>
      <c r="Y987" s="20">
        <v>69.86</v>
      </c>
      <c r="Z987" s="1">
        <v>360.31000000000103</v>
      </c>
      <c r="AA987" s="1" t="s">
        <v>137</v>
      </c>
      <c r="AC987" s="20">
        <v>79.86</v>
      </c>
      <c r="AD987" s="1">
        <v>9.8739999999998993</v>
      </c>
      <c r="AE987" s="1" t="s">
        <v>125</v>
      </c>
      <c r="AG987" s="20">
        <v>89.86</v>
      </c>
      <c r="AH987" s="1">
        <v>98.739999999999895</v>
      </c>
      <c r="AI987" s="1" t="s">
        <v>125</v>
      </c>
      <c r="AK987" s="20">
        <v>99.86</v>
      </c>
      <c r="AL987" s="1">
        <v>987.400000000006</v>
      </c>
      <c r="AM987" s="1" t="s">
        <v>125</v>
      </c>
      <c r="AO987" s="4">
        <v>109.86</v>
      </c>
      <c r="AP987" s="1">
        <v>986014</v>
      </c>
      <c r="AQ987" s="1" t="s">
        <v>125</v>
      </c>
      <c r="AS987" s="4">
        <v>119.86</v>
      </c>
      <c r="AT987" s="1">
        <v>986014000</v>
      </c>
      <c r="AU987" s="1" t="s">
        <v>125</v>
      </c>
      <c r="AW987" s="4">
        <v>129.86000000000001</v>
      </c>
      <c r="AX987" s="1">
        <v>986014000000</v>
      </c>
      <c r="AY987" s="1" t="s">
        <v>125</v>
      </c>
      <c r="BA987" s="4">
        <v>139.86000000000001</v>
      </c>
      <c r="BB987" s="1">
        <v>986014000000000</v>
      </c>
      <c r="BC987" s="1" t="s">
        <v>125</v>
      </c>
      <c r="BE987" s="4">
        <v>149.86000000000001</v>
      </c>
      <c r="BF987" s="1">
        <v>9.86014E+17</v>
      </c>
      <c r="BG987" s="1" t="s">
        <v>125</v>
      </c>
    </row>
    <row r="988" spans="1:59" x14ac:dyDescent="0.55000000000000004">
      <c r="A988" s="20">
        <v>9.8699999999999992</v>
      </c>
      <c r="B988" s="1">
        <v>987</v>
      </c>
      <c r="C988" s="1" t="s">
        <v>131</v>
      </c>
      <c r="E988" s="4">
        <v>19.87</v>
      </c>
      <c r="F988" s="21">
        <v>59.2329999999994</v>
      </c>
      <c r="G988" s="1" t="s">
        <v>129</v>
      </c>
      <c r="I988" s="20">
        <v>29.87</v>
      </c>
      <c r="J988" s="1">
        <v>59.2329999999994</v>
      </c>
      <c r="K988" s="1" t="s">
        <v>134</v>
      </c>
      <c r="M988" s="20">
        <v>39.869999999999997</v>
      </c>
      <c r="N988" s="1">
        <v>23.700999999999901</v>
      </c>
      <c r="O988" s="1" t="s">
        <v>135</v>
      </c>
      <c r="Q988" s="20">
        <v>49.87</v>
      </c>
      <c r="R988" s="1">
        <v>6.9220000000000104</v>
      </c>
      <c r="S988" s="1" t="s">
        <v>137</v>
      </c>
      <c r="U988" s="20">
        <v>59.87</v>
      </c>
      <c r="V988" s="1">
        <v>29.700999999999699</v>
      </c>
      <c r="W988" s="1" t="s">
        <v>137</v>
      </c>
      <c r="Y988" s="20">
        <v>69.87</v>
      </c>
      <c r="Z988" s="1">
        <v>360.645000000001</v>
      </c>
      <c r="AA988" s="1" t="s">
        <v>137</v>
      </c>
      <c r="AC988" s="20">
        <v>79.87</v>
      </c>
      <c r="AD988" s="1">
        <v>9.8829999999998996</v>
      </c>
      <c r="AE988" s="1" t="s">
        <v>125</v>
      </c>
      <c r="AG988" s="20">
        <v>89.87</v>
      </c>
      <c r="AH988" s="1">
        <v>98.829999999999899</v>
      </c>
      <c r="AI988" s="1" t="s">
        <v>125</v>
      </c>
      <c r="AK988" s="20">
        <v>99.87</v>
      </c>
      <c r="AL988" s="1">
        <v>988.30000000000598</v>
      </c>
      <c r="AM988" s="1" t="s">
        <v>125</v>
      </c>
      <c r="AO988" s="4">
        <v>109.87</v>
      </c>
      <c r="AP988" s="1">
        <v>987013</v>
      </c>
      <c r="AQ988" s="1" t="s">
        <v>125</v>
      </c>
      <c r="AS988" s="4">
        <v>119.87</v>
      </c>
      <c r="AT988" s="1">
        <v>987013000</v>
      </c>
      <c r="AU988" s="1" t="s">
        <v>125</v>
      </c>
      <c r="AW988" s="4">
        <v>129.87</v>
      </c>
      <c r="AX988" s="1">
        <v>987013000000</v>
      </c>
      <c r="AY988" s="1" t="s">
        <v>125</v>
      </c>
      <c r="BA988" s="4">
        <v>139.87</v>
      </c>
      <c r="BB988" s="1">
        <v>987013000000000</v>
      </c>
      <c r="BC988" s="1" t="s">
        <v>125</v>
      </c>
      <c r="BE988" s="4">
        <v>149.87</v>
      </c>
      <c r="BF988" s="1">
        <v>9.87013E+17</v>
      </c>
      <c r="BG988" s="1" t="s">
        <v>125</v>
      </c>
    </row>
    <row r="989" spans="1:59" x14ac:dyDescent="0.55000000000000004">
      <c r="A989" s="20">
        <v>9.8800000000000008</v>
      </c>
      <c r="B989" s="1">
        <v>988</v>
      </c>
      <c r="C989" s="1" t="s">
        <v>131</v>
      </c>
      <c r="E989" s="4">
        <v>19.88</v>
      </c>
      <c r="F989" s="21">
        <v>59.291999999999398</v>
      </c>
      <c r="G989" s="1" t="s">
        <v>129</v>
      </c>
      <c r="I989" s="20">
        <v>29.88</v>
      </c>
      <c r="J989" s="1">
        <v>59.291999999999398</v>
      </c>
      <c r="K989" s="1" t="s">
        <v>134</v>
      </c>
      <c r="M989" s="20">
        <v>39.880000000000003</v>
      </c>
      <c r="N989" s="1">
        <v>23.723999999999901</v>
      </c>
      <c r="O989" s="1" t="s">
        <v>135</v>
      </c>
      <c r="Q989" s="20">
        <v>49.88</v>
      </c>
      <c r="R989" s="1">
        <v>6.9280000000000097</v>
      </c>
      <c r="S989" s="1" t="s">
        <v>137</v>
      </c>
      <c r="U989" s="20">
        <v>59.88</v>
      </c>
      <c r="V989" s="1">
        <v>29.723999999999702</v>
      </c>
      <c r="W989" s="1" t="s">
        <v>137</v>
      </c>
      <c r="Y989" s="20">
        <v>69.88</v>
      </c>
      <c r="Z989" s="1">
        <v>360.98000000000098</v>
      </c>
      <c r="AA989" s="1" t="s">
        <v>137</v>
      </c>
      <c r="AC989" s="20">
        <v>79.88</v>
      </c>
      <c r="AD989" s="1">
        <v>9.8919999999999</v>
      </c>
      <c r="AE989" s="1" t="s">
        <v>125</v>
      </c>
      <c r="AG989" s="20">
        <v>89.88</v>
      </c>
      <c r="AH989" s="1">
        <v>98.919999999999902</v>
      </c>
      <c r="AI989" s="1" t="s">
        <v>125</v>
      </c>
      <c r="AK989" s="20">
        <v>99.88</v>
      </c>
      <c r="AL989" s="1">
        <v>989.20000000000596</v>
      </c>
      <c r="AM989" s="1" t="s">
        <v>125</v>
      </c>
      <c r="AO989" s="4">
        <v>109.88</v>
      </c>
      <c r="AP989" s="1">
        <v>988012</v>
      </c>
      <c r="AQ989" s="1" t="s">
        <v>125</v>
      </c>
      <c r="AS989" s="4">
        <v>119.88</v>
      </c>
      <c r="AT989" s="1">
        <v>988012000</v>
      </c>
      <c r="AU989" s="1" t="s">
        <v>125</v>
      </c>
      <c r="AW989" s="4">
        <v>129.88</v>
      </c>
      <c r="AX989" s="1">
        <v>988012000000</v>
      </c>
      <c r="AY989" s="1" t="s">
        <v>125</v>
      </c>
      <c r="BA989" s="4">
        <v>139.88</v>
      </c>
      <c r="BB989" s="1">
        <v>988012000000000</v>
      </c>
      <c r="BC989" s="1" t="s">
        <v>125</v>
      </c>
      <c r="BE989" s="4">
        <v>149.88</v>
      </c>
      <c r="BF989" s="1">
        <v>9.88012E+17</v>
      </c>
      <c r="BG989" s="1" t="s">
        <v>125</v>
      </c>
    </row>
    <row r="990" spans="1:59" x14ac:dyDescent="0.55000000000000004">
      <c r="A990" s="20">
        <v>9.89</v>
      </c>
      <c r="B990" s="1">
        <v>989</v>
      </c>
      <c r="C990" s="1" t="s">
        <v>131</v>
      </c>
      <c r="E990" s="4">
        <v>19.89</v>
      </c>
      <c r="F990" s="21">
        <v>59.350999999999402</v>
      </c>
      <c r="G990" s="1" t="s">
        <v>129</v>
      </c>
      <c r="I990" s="20">
        <v>29.89</v>
      </c>
      <c r="J990" s="1">
        <v>59.350999999999402</v>
      </c>
      <c r="K990" s="1" t="s">
        <v>134</v>
      </c>
      <c r="M990" s="20">
        <v>39.89</v>
      </c>
      <c r="N990" s="1">
        <v>23.7469999999999</v>
      </c>
      <c r="O990" s="1" t="s">
        <v>135</v>
      </c>
      <c r="Q990" s="20">
        <v>49.89</v>
      </c>
      <c r="R990" s="1">
        <v>6.9340000000000099</v>
      </c>
      <c r="S990" s="1" t="s">
        <v>137</v>
      </c>
      <c r="U990" s="20">
        <v>59.89</v>
      </c>
      <c r="V990" s="1">
        <v>29.746999999999701</v>
      </c>
      <c r="W990" s="1" t="s">
        <v>137</v>
      </c>
      <c r="Y990" s="20">
        <v>69.89</v>
      </c>
      <c r="Z990" s="1">
        <v>361.31500000000102</v>
      </c>
      <c r="AA990" s="1" t="s">
        <v>137</v>
      </c>
      <c r="AC990" s="20">
        <v>79.89</v>
      </c>
      <c r="AD990" s="1">
        <v>9.9009999999999003</v>
      </c>
      <c r="AE990" s="1" t="s">
        <v>125</v>
      </c>
      <c r="AG990" s="20">
        <v>89.89</v>
      </c>
      <c r="AH990" s="1">
        <v>99.009999999999906</v>
      </c>
      <c r="AI990" s="1" t="s">
        <v>125</v>
      </c>
      <c r="AK990" s="20">
        <v>99.89</v>
      </c>
      <c r="AL990" s="1">
        <v>990.10000000000605</v>
      </c>
      <c r="AM990" s="1" t="s">
        <v>125</v>
      </c>
      <c r="AO990" s="4">
        <v>109.89</v>
      </c>
      <c r="AP990" s="1">
        <v>989011</v>
      </c>
      <c r="AQ990" s="1" t="s">
        <v>125</v>
      </c>
      <c r="AS990" s="4">
        <v>119.89</v>
      </c>
      <c r="AT990" s="1">
        <v>989011000</v>
      </c>
      <c r="AU990" s="1" t="s">
        <v>125</v>
      </c>
      <c r="AW990" s="4">
        <v>129.88999999999999</v>
      </c>
      <c r="AX990" s="1">
        <v>989011000000</v>
      </c>
      <c r="AY990" s="1" t="s">
        <v>125</v>
      </c>
      <c r="BA990" s="4">
        <v>139.88999999999999</v>
      </c>
      <c r="BB990" s="1">
        <v>989011000000000</v>
      </c>
      <c r="BC990" s="1" t="s">
        <v>125</v>
      </c>
      <c r="BE990" s="4">
        <v>149.88999999999999</v>
      </c>
      <c r="BF990" s="1">
        <v>9.89011E+17</v>
      </c>
      <c r="BG990" s="1" t="s">
        <v>125</v>
      </c>
    </row>
    <row r="991" spans="1:59" x14ac:dyDescent="0.55000000000000004">
      <c r="A991" s="20">
        <v>9.9</v>
      </c>
      <c r="B991" s="1">
        <v>990</v>
      </c>
      <c r="C991" s="1" t="s">
        <v>131</v>
      </c>
      <c r="E991" s="4">
        <v>19.899999999999999</v>
      </c>
      <c r="F991" s="21">
        <v>59.4099999999994</v>
      </c>
      <c r="G991" s="1" t="s">
        <v>129</v>
      </c>
      <c r="I991" s="20">
        <v>29.9</v>
      </c>
      <c r="J991" s="1">
        <v>59.4099999999994</v>
      </c>
      <c r="K991" s="1" t="s">
        <v>134</v>
      </c>
      <c r="M991" s="20">
        <v>39.9</v>
      </c>
      <c r="N991" s="1">
        <v>23.7699999999999</v>
      </c>
      <c r="O991" s="1" t="s">
        <v>135</v>
      </c>
      <c r="Q991" s="20">
        <v>49.9</v>
      </c>
      <c r="R991" s="1">
        <v>6.9400000000000102</v>
      </c>
      <c r="S991" s="1" t="s">
        <v>137</v>
      </c>
      <c r="U991" s="20">
        <v>59.9</v>
      </c>
      <c r="V991" s="1">
        <v>29.769999999999701</v>
      </c>
      <c r="W991" s="1" t="s">
        <v>137</v>
      </c>
      <c r="Y991" s="20">
        <v>69.900000000000006</v>
      </c>
      <c r="Z991" s="1">
        <v>361.650000000001</v>
      </c>
      <c r="AA991" s="1" t="s">
        <v>137</v>
      </c>
      <c r="AC991" s="20">
        <v>79.900000000000006</v>
      </c>
      <c r="AD991" s="1">
        <v>9.9099999999999007</v>
      </c>
      <c r="AE991" s="1" t="s">
        <v>125</v>
      </c>
      <c r="AG991" s="20">
        <v>89.9</v>
      </c>
      <c r="AH991" s="1">
        <v>99.099999999999895</v>
      </c>
      <c r="AI991" s="1" t="s">
        <v>125</v>
      </c>
      <c r="AK991" s="20">
        <v>99.9</v>
      </c>
      <c r="AL991" s="1">
        <v>991.00000000000603</v>
      </c>
      <c r="AM991" s="1" t="s">
        <v>125</v>
      </c>
      <c r="AO991" s="4">
        <v>109.9</v>
      </c>
      <c r="AP991" s="1">
        <v>990010</v>
      </c>
      <c r="AQ991" s="1" t="s">
        <v>125</v>
      </c>
      <c r="AS991" s="4">
        <v>119.9</v>
      </c>
      <c r="AT991" s="1">
        <v>990010000</v>
      </c>
      <c r="AU991" s="1" t="s">
        <v>125</v>
      </c>
      <c r="AW991" s="4">
        <v>129.9</v>
      </c>
      <c r="AX991" s="1">
        <v>990010000000</v>
      </c>
      <c r="AY991" s="1" t="s">
        <v>125</v>
      </c>
      <c r="BA991" s="4">
        <v>139.9</v>
      </c>
      <c r="BB991" s="1">
        <v>990010000000000</v>
      </c>
      <c r="BC991" s="1" t="s">
        <v>125</v>
      </c>
      <c r="BE991" s="4">
        <v>149.9</v>
      </c>
      <c r="BF991" s="1">
        <v>9.9001E+17</v>
      </c>
      <c r="BG991" s="1" t="s">
        <v>125</v>
      </c>
    </row>
    <row r="992" spans="1:59" x14ac:dyDescent="0.55000000000000004">
      <c r="A992" s="20">
        <v>9.91</v>
      </c>
      <c r="B992" s="1">
        <v>991</v>
      </c>
      <c r="C992" s="1" t="s">
        <v>131</v>
      </c>
      <c r="E992" s="4">
        <v>19.91</v>
      </c>
      <c r="F992" s="21">
        <v>59.468999999999397</v>
      </c>
      <c r="G992" s="1" t="s">
        <v>129</v>
      </c>
      <c r="I992" s="20">
        <v>29.91</v>
      </c>
      <c r="J992" s="1">
        <v>59.468999999999397</v>
      </c>
      <c r="K992" s="1" t="s">
        <v>134</v>
      </c>
      <c r="M992" s="20">
        <v>39.909999999999997</v>
      </c>
      <c r="N992" s="1">
        <v>23.7929999999999</v>
      </c>
      <c r="O992" s="1" t="s">
        <v>135</v>
      </c>
      <c r="Q992" s="20">
        <v>49.91</v>
      </c>
      <c r="R992" s="1">
        <v>6.9459999999999997</v>
      </c>
      <c r="S992" s="1" t="s">
        <v>137</v>
      </c>
      <c r="U992" s="20">
        <v>59.91</v>
      </c>
      <c r="V992" s="1">
        <v>29.792999999999701</v>
      </c>
      <c r="W992" s="1" t="s">
        <v>137</v>
      </c>
      <c r="Y992" s="20">
        <v>69.91</v>
      </c>
      <c r="Z992" s="1">
        <v>361.98500000000098</v>
      </c>
      <c r="AA992" s="1" t="s">
        <v>137</v>
      </c>
      <c r="AC992" s="20">
        <v>79.91</v>
      </c>
      <c r="AD992" s="1">
        <v>9.9189999999998992</v>
      </c>
      <c r="AE992" s="1" t="s">
        <v>125</v>
      </c>
      <c r="AG992" s="20">
        <v>89.91</v>
      </c>
      <c r="AH992" s="1">
        <v>99.189999999999898</v>
      </c>
      <c r="AI992" s="1" t="s">
        <v>125</v>
      </c>
      <c r="AK992" s="20">
        <v>99.91</v>
      </c>
      <c r="AL992" s="1">
        <v>991.900000000006</v>
      </c>
      <c r="AM992" s="1" t="s">
        <v>125</v>
      </c>
      <c r="AO992" s="4">
        <v>109.91</v>
      </c>
      <c r="AP992" s="1">
        <v>991009</v>
      </c>
      <c r="AQ992" s="1" t="s">
        <v>125</v>
      </c>
      <c r="AS992" s="4">
        <v>119.91</v>
      </c>
      <c r="AT992" s="1">
        <v>991009000</v>
      </c>
      <c r="AU992" s="1" t="s">
        <v>125</v>
      </c>
      <c r="AW992" s="4">
        <v>129.91</v>
      </c>
      <c r="AX992" s="1">
        <v>991009000000</v>
      </c>
      <c r="AY992" s="1" t="s">
        <v>125</v>
      </c>
      <c r="BA992" s="4">
        <v>139.91</v>
      </c>
      <c r="BB992" s="1">
        <v>991009000000000</v>
      </c>
      <c r="BC992" s="1" t="s">
        <v>125</v>
      </c>
      <c r="BE992" s="4">
        <v>149.91</v>
      </c>
      <c r="BF992" s="1">
        <v>9.91009E+17</v>
      </c>
      <c r="BG992" s="1" t="s">
        <v>125</v>
      </c>
    </row>
    <row r="993" spans="1:59" x14ac:dyDescent="0.55000000000000004">
      <c r="A993" s="20">
        <v>9.92</v>
      </c>
      <c r="B993" s="1">
        <v>992</v>
      </c>
      <c r="C993" s="1" t="s">
        <v>131</v>
      </c>
      <c r="E993" s="4">
        <v>19.920000000000002</v>
      </c>
      <c r="F993" s="21">
        <v>59.527999999999402</v>
      </c>
      <c r="G993" s="1" t="s">
        <v>129</v>
      </c>
      <c r="I993" s="20">
        <v>29.92</v>
      </c>
      <c r="J993" s="1">
        <v>59.527999999999402</v>
      </c>
      <c r="K993" s="1" t="s">
        <v>134</v>
      </c>
      <c r="M993" s="20">
        <v>39.92</v>
      </c>
      <c r="N993" s="1">
        <v>23.815999999999899</v>
      </c>
      <c r="O993" s="1" t="s">
        <v>135</v>
      </c>
      <c r="Q993" s="20">
        <v>49.92</v>
      </c>
      <c r="R993" s="1">
        <v>6.9520000000000097</v>
      </c>
      <c r="S993" s="1" t="s">
        <v>137</v>
      </c>
      <c r="U993" s="20">
        <v>59.92</v>
      </c>
      <c r="V993" s="1">
        <v>29.815999999999701</v>
      </c>
      <c r="W993" s="1" t="s">
        <v>137</v>
      </c>
      <c r="Y993" s="20">
        <v>69.92</v>
      </c>
      <c r="Z993" s="1">
        <v>362.32000000000102</v>
      </c>
      <c r="AA993" s="1" t="s">
        <v>137</v>
      </c>
      <c r="AC993" s="20">
        <v>79.92</v>
      </c>
      <c r="AD993" s="1">
        <v>9.9279999999998996</v>
      </c>
      <c r="AE993" s="1" t="s">
        <v>125</v>
      </c>
      <c r="AG993" s="20">
        <v>89.92</v>
      </c>
      <c r="AH993" s="1">
        <v>99.279999999999902</v>
      </c>
      <c r="AI993" s="1" t="s">
        <v>125</v>
      </c>
      <c r="AK993" s="20">
        <v>99.92</v>
      </c>
      <c r="AL993" s="1">
        <v>992.80000000000598</v>
      </c>
      <c r="AM993" s="1" t="s">
        <v>125</v>
      </c>
      <c r="AO993" s="4">
        <v>109.92</v>
      </c>
      <c r="AP993" s="1">
        <v>992008</v>
      </c>
      <c r="AQ993" s="1" t="s">
        <v>125</v>
      </c>
      <c r="AS993" s="4">
        <v>119.92</v>
      </c>
      <c r="AT993" s="1">
        <v>992008000</v>
      </c>
      <c r="AU993" s="1" t="s">
        <v>125</v>
      </c>
      <c r="AW993" s="4">
        <v>129.91999999999999</v>
      </c>
      <c r="AX993" s="1">
        <v>992008000000</v>
      </c>
      <c r="AY993" s="1" t="s">
        <v>125</v>
      </c>
      <c r="BA993" s="4">
        <v>139.91999999999999</v>
      </c>
      <c r="BB993" s="1">
        <v>992008000000000</v>
      </c>
      <c r="BC993" s="1" t="s">
        <v>125</v>
      </c>
      <c r="BE993" s="4">
        <v>149.91999999999999</v>
      </c>
      <c r="BF993" s="1">
        <v>9.92008E+17</v>
      </c>
      <c r="BG993" s="1" t="s">
        <v>125</v>
      </c>
    </row>
    <row r="994" spans="1:59" x14ac:dyDescent="0.55000000000000004">
      <c r="A994" s="20">
        <v>9.93</v>
      </c>
      <c r="B994" s="1">
        <v>993</v>
      </c>
      <c r="C994" s="1" t="s">
        <v>131</v>
      </c>
      <c r="E994" s="4">
        <v>19.93</v>
      </c>
      <c r="F994" s="21">
        <v>59.586999999999399</v>
      </c>
      <c r="G994" s="1" t="s">
        <v>129</v>
      </c>
      <c r="I994" s="20">
        <v>29.93</v>
      </c>
      <c r="J994" s="1">
        <v>59.586999999999399</v>
      </c>
      <c r="K994" s="1" t="s">
        <v>134</v>
      </c>
      <c r="M994" s="20">
        <v>39.93</v>
      </c>
      <c r="N994" s="1">
        <v>23.838999999999899</v>
      </c>
      <c r="O994" s="1" t="s">
        <v>135</v>
      </c>
      <c r="Q994" s="20">
        <v>49.93</v>
      </c>
      <c r="R994" s="1">
        <v>6.95800000000001</v>
      </c>
      <c r="S994" s="1" t="s">
        <v>137</v>
      </c>
      <c r="U994" s="20">
        <v>59.93</v>
      </c>
      <c r="V994" s="1">
        <v>29.8389999999997</v>
      </c>
      <c r="W994" s="1" t="s">
        <v>137</v>
      </c>
      <c r="Y994" s="20">
        <v>69.930000000000007</v>
      </c>
      <c r="Z994" s="1">
        <v>362.655000000001</v>
      </c>
      <c r="AA994" s="1" t="s">
        <v>137</v>
      </c>
      <c r="AC994" s="20">
        <v>79.930000000000007</v>
      </c>
      <c r="AD994" s="1">
        <v>9.9369999999998999</v>
      </c>
      <c r="AE994" s="1" t="s">
        <v>125</v>
      </c>
      <c r="AG994" s="20">
        <v>89.93</v>
      </c>
      <c r="AH994" s="1">
        <v>99.369999999999905</v>
      </c>
      <c r="AI994" s="1" t="s">
        <v>125</v>
      </c>
      <c r="AK994" s="20">
        <v>99.93</v>
      </c>
      <c r="AL994" s="1">
        <v>993.70000000000596</v>
      </c>
      <c r="AM994" s="1" t="s">
        <v>125</v>
      </c>
      <c r="AO994" s="4">
        <v>109.93</v>
      </c>
      <c r="AP994" s="1">
        <v>993007</v>
      </c>
      <c r="AQ994" s="1" t="s">
        <v>125</v>
      </c>
      <c r="AS994" s="4">
        <v>119.93</v>
      </c>
      <c r="AT994" s="1">
        <v>993007000</v>
      </c>
      <c r="AU994" s="1" t="s">
        <v>125</v>
      </c>
      <c r="AW994" s="4">
        <v>129.93</v>
      </c>
      <c r="AX994" s="1">
        <v>993007000000</v>
      </c>
      <c r="AY994" s="1" t="s">
        <v>125</v>
      </c>
      <c r="BA994" s="4">
        <v>139.93</v>
      </c>
      <c r="BB994" s="1">
        <v>993007000000000</v>
      </c>
      <c r="BC994" s="1" t="s">
        <v>125</v>
      </c>
      <c r="BE994" s="4">
        <v>149.93</v>
      </c>
      <c r="BF994" s="1">
        <v>9.93007E+17</v>
      </c>
      <c r="BG994" s="1" t="s">
        <v>125</v>
      </c>
    </row>
    <row r="995" spans="1:59" x14ac:dyDescent="0.55000000000000004">
      <c r="A995" s="20">
        <v>9.94</v>
      </c>
      <c r="B995" s="1">
        <v>994</v>
      </c>
      <c r="C995" s="1" t="s">
        <v>131</v>
      </c>
      <c r="E995" s="4">
        <v>19.940000000000001</v>
      </c>
      <c r="F995" s="21">
        <v>59.645999999999397</v>
      </c>
      <c r="G995" s="1" t="s">
        <v>129</v>
      </c>
      <c r="I995" s="20">
        <v>29.94</v>
      </c>
      <c r="J995" s="1">
        <v>59.645999999999397</v>
      </c>
      <c r="K995" s="1" t="s">
        <v>134</v>
      </c>
      <c r="M995" s="20">
        <v>39.94</v>
      </c>
      <c r="N995" s="1">
        <v>23.861999999999899</v>
      </c>
      <c r="O995" s="1" t="s">
        <v>135</v>
      </c>
      <c r="Q995" s="20">
        <v>49.94</v>
      </c>
      <c r="R995" s="1">
        <v>6.9640000000000102</v>
      </c>
      <c r="S995" s="1" t="s">
        <v>137</v>
      </c>
      <c r="U995" s="20">
        <v>59.94</v>
      </c>
      <c r="V995" s="1">
        <v>29.8619999999997</v>
      </c>
      <c r="W995" s="1" t="s">
        <v>137</v>
      </c>
      <c r="Y995" s="20">
        <v>69.94</v>
      </c>
      <c r="Z995" s="1">
        <v>362.99000000000098</v>
      </c>
      <c r="AA995" s="1" t="s">
        <v>137</v>
      </c>
      <c r="AC995" s="20">
        <v>79.94</v>
      </c>
      <c r="AD995" s="1">
        <v>9.9459999999999003</v>
      </c>
      <c r="AE995" s="1" t="s">
        <v>125</v>
      </c>
      <c r="AG995" s="20">
        <v>89.94</v>
      </c>
      <c r="AH995" s="1">
        <v>99.459999999999894</v>
      </c>
      <c r="AI995" s="1" t="s">
        <v>125</v>
      </c>
      <c r="AK995" s="20">
        <v>99.94</v>
      </c>
      <c r="AL995" s="1">
        <v>994.60000000000605</v>
      </c>
      <c r="AM995" s="1" t="s">
        <v>125</v>
      </c>
      <c r="AO995" s="4">
        <v>109.94</v>
      </c>
      <c r="AP995" s="1">
        <v>994006</v>
      </c>
      <c r="AQ995" s="1" t="s">
        <v>125</v>
      </c>
      <c r="AS995" s="4">
        <v>119.94</v>
      </c>
      <c r="AT995" s="1">
        <v>994006000</v>
      </c>
      <c r="AU995" s="1" t="s">
        <v>125</v>
      </c>
      <c r="AW995" s="4">
        <v>129.94</v>
      </c>
      <c r="AX995" s="1">
        <v>994006000000</v>
      </c>
      <c r="AY995" s="1" t="s">
        <v>125</v>
      </c>
      <c r="BA995" s="4">
        <v>139.94</v>
      </c>
      <c r="BB995" s="1">
        <v>994006000000000</v>
      </c>
      <c r="BC995" s="1" t="s">
        <v>125</v>
      </c>
      <c r="BE995" s="4">
        <v>149.94</v>
      </c>
      <c r="BF995" s="1">
        <v>9.94006E+17</v>
      </c>
      <c r="BG995" s="1" t="s">
        <v>125</v>
      </c>
    </row>
    <row r="996" spans="1:59" x14ac:dyDescent="0.55000000000000004">
      <c r="A996" s="20">
        <v>9.9499999999999993</v>
      </c>
      <c r="B996" s="1">
        <v>995</v>
      </c>
      <c r="C996" s="1" t="s">
        <v>131</v>
      </c>
      <c r="E996" s="4">
        <v>19.95</v>
      </c>
      <c r="F996" s="21">
        <v>59.704999999999401</v>
      </c>
      <c r="G996" s="1" t="s">
        <v>129</v>
      </c>
      <c r="I996" s="20">
        <v>29.95</v>
      </c>
      <c r="J996" s="1">
        <v>59.704999999999401</v>
      </c>
      <c r="K996" s="1" t="s">
        <v>134</v>
      </c>
      <c r="M996" s="20">
        <v>39.950000000000003</v>
      </c>
      <c r="N996" s="1">
        <v>23.884999999999899</v>
      </c>
      <c r="O996" s="1" t="s">
        <v>135</v>
      </c>
      <c r="Q996" s="20">
        <v>49.95</v>
      </c>
      <c r="R996" s="1">
        <v>6.9700000000000104</v>
      </c>
      <c r="S996" s="1" t="s">
        <v>137</v>
      </c>
      <c r="U996" s="20">
        <v>59.95</v>
      </c>
      <c r="V996" s="1">
        <v>29.8849999999997</v>
      </c>
      <c r="W996" s="1" t="s">
        <v>137</v>
      </c>
      <c r="Y996" s="20">
        <v>69.95</v>
      </c>
      <c r="Z996" s="1">
        <v>363.32500000000101</v>
      </c>
      <c r="AA996" s="1" t="s">
        <v>137</v>
      </c>
      <c r="AC996" s="20">
        <v>79.95</v>
      </c>
      <c r="AD996" s="1">
        <v>9.9549999999999006</v>
      </c>
      <c r="AE996" s="1" t="s">
        <v>125</v>
      </c>
      <c r="AG996" s="20">
        <v>89.95</v>
      </c>
      <c r="AH996" s="1">
        <v>99.549999999999898</v>
      </c>
      <c r="AI996" s="1" t="s">
        <v>125</v>
      </c>
      <c r="AK996" s="20">
        <v>99.95</v>
      </c>
      <c r="AL996" s="1">
        <v>995.50000000000603</v>
      </c>
      <c r="AM996" s="1" t="s">
        <v>125</v>
      </c>
      <c r="AO996" s="4">
        <v>109.95</v>
      </c>
      <c r="AP996" s="1">
        <v>995005</v>
      </c>
      <c r="AQ996" s="1" t="s">
        <v>125</v>
      </c>
      <c r="AS996" s="4">
        <v>119.95</v>
      </c>
      <c r="AT996" s="1">
        <v>995005000</v>
      </c>
      <c r="AU996" s="1" t="s">
        <v>125</v>
      </c>
      <c r="AW996" s="4">
        <v>129.94999999999999</v>
      </c>
      <c r="AX996" s="1">
        <v>995005000000</v>
      </c>
      <c r="AY996" s="1" t="s">
        <v>125</v>
      </c>
      <c r="BA996" s="4">
        <v>139.94999999999999</v>
      </c>
      <c r="BB996" s="1">
        <v>995005000000000</v>
      </c>
      <c r="BC996" s="1" t="s">
        <v>125</v>
      </c>
      <c r="BE996" s="4">
        <v>149.94999999999999</v>
      </c>
      <c r="BF996" s="1">
        <v>9.95005E+17</v>
      </c>
      <c r="BG996" s="1" t="s">
        <v>125</v>
      </c>
    </row>
    <row r="997" spans="1:59" x14ac:dyDescent="0.55000000000000004">
      <c r="A997" s="20">
        <v>9.9600000000000009</v>
      </c>
      <c r="B997" s="1">
        <v>996</v>
      </c>
      <c r="C997" s="1" t="s">
        <v>131</v>
      </c>
      <c r="E997" s="4">
        <v>19.96</v>
      </c>
      <c r="F997" s="21">
        <v>59.763999999999399</v>
      </c>
      <c r="G997" s="1" t="s">
        <v>129</v>
      </c>
      <c r="I997" s="20">
        <v>29.96</v>
      </c>
      <c r="J997" s="1">
        <v>59.763999999999399</v>
      </c>
      <c r="K997" s="1" t="s">
        <v>134</v>
      </c>
      <c r="M997" s="20">
        <v>39.96</v>
      </c>
      <c r="N997" s="1">
        <v>23.907999999999902</v>
      </c>
      <c r="O997" s="1" t="s">
        <v>135</v>
      </c>
      <c r="Q997" s="20">
        <v>49.96</v>
      </c>
      <c r="R997" s="1">
        <v>6.9760000000000097</v>
      </c>
      <c r="S997" s="1" t="s">
        <v>137</v>
      </c>
      <c r="U997" s="20">
        <v>59.96</v>
      </c>
      <c r="V997" s="1">
        <v>29.907999999999699</v>
      </c>
      <c r="W997" s="1" t="s">
        <v>137</v>
      </c>
      <c r="Y997" s="20">
        <v>69.959999999999994</v>
      </c>
      <c r="Z997" s="1">
        <v>363.66000000000099</v>
      </c>
      <c r="AA997" s="1" t="s">
        <v>137</v>
      </c>
      <c r="AC997" s="20">
        <v>79.959999999999994</v>
      </c>
      <c r="AD997" s="1">
        <v>9.9639999999998992</v>
      </c>
      <c r="AE997" s="1" t="s">
        <v>125</v>
      </c>
      <c r="AG997" s="20">
        <v>89.96</v>
      </c>
      <c r="AH997" s="1">
        <v>99.639999999999901</v>
      </c>
      <c r="AI997" s="1" t="s">
        <v>125</v>
      </c>
      <c r="AK997" s="20">
        <v>99.96</v>
      </c>
      <c r="AL997" s="1">
        <v>996.400000000006</v>
      </c>
      <c r="AM997" s="1" t="s">
        <v>125</v>
      </c>
      <c r="AO997" s="4">
        <v>109.96</v>
      </c>
      <c r="AP997" s="1">
        <v>996004</v>
      </c>
      <c r="AQ997" s="1" t="s">
        <v>125</v>
      </c>
      <c r="AS997" s="4">
        <v>119.96</v>
      </c>
      <c r="AT997" s="1">
        <v>996004000</v>
      </c>
      <c r="AU997" s="1" t="s">
        <v>125</v>
      </c>
      <c r="AW997" s="4">
        <v>129.96</v>
      </c>
      <c r="AX997" s="1">
        <v>996004000000</v>
      </c>
      <c r="AY997" s="1" t="s">
        <v>125</v>
      </c>
      <c r="BA997" s="4">
        <v>139.96</v>
      </c>
      <c r="BB997" s="1">
        <v>996004000000000</v>
      </c>
      <c r="BC997" s="1" t="s">
        <v>125</v>
      </c>
      <c r="BE997" s="4">
        <v>149.96</v>
      </c>
      <c r="BF997" s="1">
        <v>9.96004E+17</v>
      </c>
      <c r="BG997" s="1" t="s">
        <v>125</v>
      </c>
    </row>
    <row r="998" spans="1:59" x14ac:dyDescent="0.55000000000000004">
      <c r="A998" s="20">
        <v>9.9700000000000006</v>
      </c>
      <c r="B998" s="1">
        <v>997</v>
      </c>
      <c r="C998" s="1" t="s">
        <v>131</v>
      </c>
      <c r="E998" s="4">
        <v>19.97</v>
      </c>
      <c r="F998" s="21">
        <v>59.822999999999404</v>
      </c>
      <c r="G998" s="1" t="s">
        <v>129</v>
      </c>
      <c r="I998" s="20">
        <v>29.97</v>
      </c>
      <c r="J998" s="1">
        <v>59.822999999999404</v>
      </c>
      <c r="K998" s="1" t="s">
        <v>134</v>
      </c>
      <c r="M998" s="20">
        <v>39.97</v>
      </c>
      <c r="N998" s="1">
        <v>23.930999999999901</v>
      </c>
      <c r="O998" s="1" t="s">
        <v>135</v>
      </c>
      <c r="Q998" s="20">
        <v>49.97</v>
      </c>
      <c r="R998" s="1">
        <v>6.98200000000001</v>
      </c>
      <c r="S998" s="1" t="s">
        <v>137</v>
      </c>
      <c r="U998" s="20">
        <v>59.97</v>
      </c>
      <c r="V998" s="1">
        <v>29.930999999999699</v>
      </c>
      <c r="W998" s="1" t="s">
        <v>137</v>
      </c>
      <c r="Y998" s="20">
        <v>69.97</v>
      </c>
      <c r="Z998" s="1">
        <v>363.99500000000103</v>
      </c>
      <c r="AA998" s="1" t="s">
        <v>137</v>
      </c>
      <c r="AC998" s="20">
        <v>79.97</v>
      </c>
      <c r="AD998" s="1">
        <v>9.9729999999998995</v>
      </c>
      <c r="AE998" s="1" t="s">
        <v>125</v>
      </c>
      <c r="AG998" s="20">
        <v>89.97</v>
      </c>
      <c r="AH998" s="1">
        <v>99.729999999999905</v>
      </c>
      <c r="AI998" s="1" t="s">
        <v>125</v>
      </c>
      <c r="AK998" s="20">
        <v>99.97</v>
      </c>
      <c r="AL998" s="1">
        <v>997.30000000000598</v>
      </c>
      <c r="AM998" s="1" t="s">
        <v>125</v>
      </c>
      <c r="AO998" s="4">
        <v>109.97</v>
      </c>
      <c r="AP998" s="1">
        <v>997003</v>
      </c>
      <c r="AQ998" s="1" t="s">
        <v>125</v>
      </c>
      <c r="AS998" s="4">
        <v>119.97</v>
      </c>
      <c r="AT998" s="1">
        <v>997003000</v>
      </c>
      <c r="AU998" s="1" t="s">
        <v>125</v>
      </c>
      <c r="AW998" s="4">
        <v>129.97</v>
      </c>
      <c r="AX998" s="1">
        <v>997003000000</v>
      </c>
      <c r="AY998" s="1" t="s">
        <v>125</v>
      </c>
      <c r="BA998" s="4">
        <v>139.97</v>
      </c>
      <c r="BB998" s="1">
        <v>997003000000000</v>
      </c>
      <c r="BC998" s="1" t="s">
        <v>125</v>
      </c>
      <c r="BE998" s="4">
        <v>149.97</v>
      </c>
      <c r="BF998" s="1">
        <v>9.97003E+17</v>
      </c>
      <c r="BG998" s="1" t="s">
        <v>125</v>
      </c>
    </row>
    <row r="999" spans="1:59" x14ac:dyDescent="0.55000000000000004">
      <c r="A999" s="20">
        <v>9.98</v>
      </c>
      <c r="B999" s="1">
        <v>998</v>
      </c>
      <c r="C999" s="1" t="s">
        <v>131</v>
      </c>
      <c r="E999" s="4">
        <v>19.98</v>
      </c>
      <c r="F999" s="21">
        <v>59.881999999999401</v>
      </c>
      <c r="G999" s="1" t="s">
        <v>129</v>
      </c>
      <c r="I999" s="20">
        <v>29.98</v>
      </c>
      <c r="J999" s="1">
        <v>59.881999999999401</v>
      </c>
      <c r="K999" s="1" t="s">
        <v>134</v>
      </c>
      <c r="M999" s="20">
        <v>39.979999999999997</v>
      </c>
      <c r="N999" s="1">
        <v>23.953999999999901</v>
      </c>
      <c r="O999" s="1" t="s">
        <v>135</v>
      </c>
      <c r="Q999" s="20">
        <v>49.98</v>
      </c>
      <c r="R999" s="1">
        <v>6.9880000000000102</v>
      </c>
      <c r="S999" s="1" t="s">
        <v>137</v>
      </c>
      <c r="U999" s="20">
        <v>59.98</v>
      </c>
      <c r="V999" s="1">
        <v>29.953999999999699</v>
      </c>
      <c r="W999" s="1" t="s">
        <v>137</v>
      </c>
      <c r="Y999" s="20">
        <v>69.98</v>
      </c>
      <c r="Z999" s="1">
        <v>364.33000000000101</v>
      </c>
      <c r="AA999" s="1" t="s">
        <v>137</v>
      </c>
      <c r="AC999" s="20">
        <v>79.98</v>
      </c>
      <c r="AD999" s="1">
        <v>9.9819999999998998</v>
      </c>
      <c r="AE999" s="1" t="s">
        <v>125</v>
      </c>
      <c r="AG999" s="20">
        <v>89.98</v>
      </c>
      <c r="AH999" s="1">
        <v>99.819999999999894</v>
      </c>
      <c r="AI999" s="1" t="s">
        <v>125</v>
      </c>
      <c r="AK999" s="20">
        <v>99.98</v>
      </c>
      <c r="AL999" s="1">
        <v>998.20000000000596</v>
      </c>
      <c r="AM999" s="1" t="s">
        <v>125</v>
      </c>
      <c r="AO999" s="4">
        <v>109.98</v>
      </c>
      <c r="AP999" s="1">
        <v>998002</v>
      </c>
      <c r="AQ999" s="1" t="s">
        <v>125</v>
      </c>
      <c r="AS999" s="4">
        <v>119.98</v>
      </c>
      <c r="AT999" s="1">
        <v>998002000</v>
      </c>
      <c r="AU999" s="1" t="s">
        <v>125</v>
      </c>
      <c r="AW999" s="4">
        <v>129.97999999999999</v>
      </c>
      <c r="AX999" s="1">
        <v>998002000000</v>
      </c>
      <c r="AY999" s="1" t="s">
        <v>125</v>
      </c>
      <c r="BA999" s="4">
        <v>139.97999999999999</v>
      </c>
      <c r="BB999" s="1">
        <v>998002000000000</v>
      </c>
      <c r="BC999" s="1" t="s">
        <v>125</v>
      </c>
      <c r="BE999" s="4">
        <v>149.97999999999999</v>
      </c>
      <c r="BF999" s="1">
        <v>9.98002E+17</v>
      </c>
      <c r="BG999" s="1" t="s">
        <v>125</v>
      </c>
    </row>
    <row r="1000" spans="1:59" x14ac:dyDescent="0.55000000000000004">
      <c r="A1000" s="20">
        <v>9.99</v>
      </c>
      <c r="B1000" s="1">
        <v>999</v>
      </c>
      <c r="C1000" s="1" t="s">
        <v>131</v>
      </c>
      <c r="E1000" s="4">
        <v>19.989999999999998</v>
      </c>
      <c r="F1000" s="21">
        <v>59.940999999999399</v>
      </c>
      <c r="G1000" s="1" t="s">
        <v>129</v>
      </c>
      <c r="I1000" s="20">
        <v>29.99</v>
      </c>
      <c r="J1000" s="1">
        <v>59.940999999999399</v>
      </c>
      <c r="K1000" s="1" t="s">
        <v>134</v>
      </c>
      <c r="M1000" s="20">
        <v>39.99</v>
      </c>
      <c r="N1000" s="1">
        <v>23.976999999999901</v>
      </c>
      <c r="O1000" s="1" t="s">
        <v>135</v>
      </c>
      <c r="Q1000" s="20">
        <v>49.99</v>
      </c>
      <c r="R1000" s="1">
        <v>6.9939999999999998</v>
      </c>
      <c r="S1000" s="1" t="s">
        <v>137</v>
      </c>
      <c r="U1000" s="20">
        <v>59.99</v>
      </c>
      <c r="V1000" s="1">
        <v>29.976999999999698</v>
      </c>
      <c r="W1000" s="1" t="s">
        <v>137</v>
      </c>
      <c r="Y1000" s="20">
        <v>69.989999999999995</v>
      </c>
      <c r="Z1000" s="1">
        <v>364.66500000000099</v>
      </c>
      <c r="AA1000" s="1" t="s">
        <v>137</v>
      </c>
      <c r="AC1000" s="20">
        <v>79.989999999999995</v>
      </c>
      <c r="AD1000" s="1">
        <v>9.9909999999999002</v>
      </c>
      <c r="AE1000" s="1" t="s">
        <v>125</v>
      </c>
      <c r="AG1000" s="20">
        <v>89.99</v>
      </c>
      <c r="AH1000" s="1">
        <v>99.909999999999897</v>
      </c>
      <c r="AI1000" s="1" t="s">
        <v>125</v>
      </c>
      <c r="AK1000" s="20">
        <v>99.99</v>
      </c>
      <c r="AL1000" s="1">
        <v>999.10000000000605</v>
      </c>
      <c r="AM1000" s="1" t="s">
        <v>125</v>
      </c>
      <c r="AO1000" s="4">
        <v>109.99</v>
      </c>
      <c r="AP1000" s="1">
        <v>999001</v>
      </c>
      <c r="AQ1000" s="1" t="s">
        <v>125</v>
      </c>
      <c r="AS1000" s="4">
        <v>119.99</v>
      </c>
      <c r="AT1000" s="1">
        <v>999001000</v>
      </c>
      <c r="AU1000" s="1" t="s">
        <v>125</v>
      </c>
      <c r="AW1000" s="4">
        <v>129.99</v>
      </c>
      <c r="AX1000" s="1">
        <v>999001000000</v>
      </c>
      <c r="AY1000" s="1" t="s">
        <v>125</v>
      </c>
      <c r="BA1000" s="4">
        <v>139.99</v>
      </c>
      <c r="BB1000" s="1">
        <v>999001000000000</v>
      </c>
      <c r="BC1000" s="1" t="s">
        <v>125</v>
      </c>
      <c r="BE1000" s="4">
        <v>149.99</v>
      </c>
      <c r="BF1000" s="1" t="s">
        <v>147</v>
      </c>
      <c r="BG1000" s="1" t="s">
        <v>125</v>
      </c>
    </row>
    <row r="1001" spans="1:59" x14ac:dyDescent="0.55000000000000004">
      <c r="A1001" s="20">
        <v>10</v>
      </c>
      <c r="B1001" s="1">
        <v>1</v>
      </c>
      <c r="C1001" s="1" t="s">
        <v>130</v>
      </c>
      <c r="E1001" s="4">
        <v>20</v>
      </c>
      <c r="F1001" s="21">
        <v>1</v>
      </c>
      <c r="G1001" s="1" t="s">
        <v>132</v>
      </c>
      <c r="I1001" s="20">
        <v>30</v>
      </c>
      <c r="J1001" s="1">
        <v>1</v>
      </c>
      <c r="K1001" s="1" t="s">
        <v>133</v>
      </c>
      <c r="M1001" s="20">
        <v>40</v>
      </c>
      <c r="N1001" s="1">
        <v>1</v>
      </c>
      <c r="O1001" s="1" t="s">
        <v>136</v>
      </c>
      <c r="Q1001" s="20">
        <v>50</v>
      </c>
      <c r="R1001" s="1">
        <v>7</v>
      </c>
      <c r="S1001" s="1" t="s">
        <v>137</v>
      </c>
      <c r="U1001" s="20">
        <v>60</v>
      </c>
      <c r="V1001" s="1">
        <v>30</v>
      </c>
      <c r="W1001" s="1" t="s">
        <v>137</v>
      </c>
      <c r="Y1001" s="20">
        <v>70</v>
      </c>
      <c r="Z1001" s="1">
        <v>1</v>
      </c>
      <c r="AA1001" s="1" t="s">
        <v>128</v>
      </c>
      <c r="AC1001" s="20">
        <v>80</v>
      </c>
      <c r="AD1001" s="1">
        <v>9.9999999999999005</v>
      </c>
      <c r="AE1001" s="1" t="s">
        <v>125</v>
      </c>
      <c r="AG1001" s="20">
        <v>90</v>
      </c>
      <c r="AH1001" s="1">
        <v>99.999999999999901</v>
      </c>
      <c r="AI1001" s="1" t="s">
        <v>125</v>
      </c>
      <c r="AK1001" s="20">
        <v>100</v>
      </c>
      <c r="AL1001" s="1">
        <v>1000.00000000001</v>
      </c>
      <c r="AM1001" s="1" t="s">
        <v>125</v>
      </c>
      <c r="AO1001" s="4">
        <v>110</v>
      </c>
      <c r="AP1001" s="1">
        <v>1000000</v>
      </c>
      <c r="AQ1001" s="1" t="s">
        <v>125</v>
      </c>
      <c r="AS1001" s="4">
        <v>120</v>
      </c>
      <c r="AT1001" s="1">
        <v>1000000000</v>
      </c>
      <c r="AU1001" s="1" t="s">
        <v>125</v>
      </c>
      <c r="AW1001" s="4">
        <v>130</v>
      </c>
      <c r="AX1001" s="1">
        <v>1000000000000</v>
      </c>
      <c r="AY1001" s="1" t="s">
        <v>125</v>
      </c>
      <c r="BA1001" s="4">
        <v>140</v>
      </c>
      <c r="BB1001" s="1">
        <v>1000000000000000</v>
      </c>
      <c r="BC1001" s="1" t="s">
        <v>125</v>
      </c>
      <c r="BE1001" s="4">
        <v>150</v>
      </c>
      <c r="BF1001" s="3" t="s">
        <v>124</v>
      </c>
      <c r="BG1001" s="1" t="s">
        <v>125</v>
      </c>
    </row>
    <row r="11025" spans="5:5" ht="17.399999999999999" x14ac:dyDescent="0.55000000000000004">
      <c r="E11025" s="16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9"/>
  <sheetViews>
    <sheetView workbookViewId="0">
      <selection activeCell="B44" sqref="B44"/>
    </sheetView>
  </sheetViews>
  <sheetFormatPr baseColWidth="10" defaultColWidth="9.15625" defaultRowHeight="14.4" x14ac:dyDescent="0.55000000000000004"/>
  <cols>
    <col min="1" max="1" width="9.15625" style="1"/>
    <col min="2" max="2" width="25.578125" style="17" bestFit="1" customWidth="1"/>
    <col min="3" max="3" width="11" style="1" bestFit="1" customWidth="1"/>
    <col min="4" max="4" width="14.41796875" style="1" customWidth="1"/>
    <col min="5" max="5" width="10" style="1" bestFit="1" customWidth="1"/>
    <col min="6" max="6" width="12" style="1" bestFit="1" customWidth="1"/>
    <col min="7" max="7" width="10.83984375" style="1" customWidth="1"/>
    <col min="8" max="11" width="9.15625" style="1"/>
    <col min="12" max="12" width="10.68359375" style="1" customWidth="1"/>
    <col min="13" max="16384" width="9.15625" style="1"/>
  </cols>
  <sheetData>
    <row r="1" spans="1:13" x14ac:dyDescent="0.55000000000000004">
      <c r="A1" s="1">
        <v>120</v>
      </c>
      <c r="B1" s="17">
        <v>1000000000</v>
      </c>
      <c r="C1" s="1">
        <v>120</v>
      </c>
      <c r="D1" s="1">
        <v>1000000000</v>
      </c>
      <c r="E1" s="1">
        <v>120</v>
      </c>
      <c r="F1" s="1">
        <v>1000000000000000</v>
      </c>
      <c r="H1" s="1">
        <v>40</v>
      </c>
      <c r="I1" s="1">
        <v>1</v>
      </c>
      <c r="J1" s="1">
        <v>40</v>
      </c>
      <c r="K1" s="1">
        <v>1</v>
      </c>
      <c r="L1" s="1">
        <v>40</v>
      </c>
      <c r="M1" s="1">
        <v>1</v>
      </c>
    </row>
    <row r="2" spans="1:13" x14ac:dyDescent="0.55000000000000004">
      <c r="A2" s="1">
        <v>121</v>
      </c>
      <c r="B2" s="17">
        <v>100900000000</v>
      </c>
      <c r="C2" s="1">
        <v>120.1</v>
      </c>
      <c r="D2" s="1">
        <v>10990000000</v>
      </c>
      <c r="E2" s="1">
        <v>120.01</v>
      </c>
      <c r="F2" s="1">
        <v>1999000000000000</v>
      </c>
      <c r="H2" s="1">
        <v>41</v>
      </c>
      <c r="I2" s="1">
        <v>1.6</v>
      </c>
      <c r="J2" s="1">
        <v>40.1</v>
      </c>
      <c r="K2" s="1">
        <v>1.06</v>
      </c>
      <c r="L2" s="1">
        <v>40.01</v>
      </c>
      <c r="M2" s="1">
        <v>1.006</v>
      </c>
    </row>
    <row r="3" spans="1:13" x14ac:dyDescent="0.55000000000000004">
      <c r="A3" s="1">
        <v>122</v>
      </c>
      <c r="B3" s="17">
        <v>200800000000</v>
      </c>
      <c r="C3" s="1">
        <v>120.2</v>
      </c>
      <c r="D3" s="1">
        <v>20980000000</v>
      </c>
      <c r="E3" s="1">
        <v>120.02</v>
      </c>
      <c r="F3" s="1">
        <v>2998000000000000</v>
      </c>
      <c r="H3" s="1">
        <v>42</v>
      </c>
      <c r="I3" s="1">
        <v>2.2000000000000002</v>
      </c>
      <c r="J3" s="1">
        <v>40.200000000000003</v>
      </c>
      <c r="K3" s="1">
        <v>1.1200000000000001</v>
      </c>
      <c r="L3" s="1">
        <v>40.020000000000003</v>
      </c>
      <c r="M3" s="1">
        <v>1.012</v>
      </c>
    </row>
    <row r="4" spans="1:13" x14ac:dyDescent="0.55000000000000004">
      <c r="A4" s="1">
        <v>123</v>
      </c>
      <c r="B4" s="17">
        <v>300700000000</v>
      </c>
      <c r="C4" s="1">
        <v>120.3</v>
      </c>
      <c r="D4" s="1">
        <v>30970000000</v>
      </c>
      <c r="E4" s="1">
        <v>120.03</v>
      </c>
      <c r="F4" s="1">
        <v>3997000000000000</v>
      </c>
      <c r="H4" s="1">
        <v>43</v>
      </c>
      <c r="I4" s="1">
        <v>2.8</v>
      </c>
      <c r="J4" s="1">
        <v>40.299999999999997</v>
      </c>
      <c r="K4" s="1">
        <v>1.18</v>
      </c>
      <c r="L4" s="1">
        <v>40.03</v>
      </c>
      <c r="M4" s="1">
        <v>1.018</v>
      </c>
    </row>
    <row r="5" spans="1:13" x14ac:dyDescent="0.55000000000000004">
      <c r="A5" s="1">
        <v>124</v>
      </c>
      <c r="B5" s="17">
        <v>400600000000</v>
      </c>
      <c r="C5" s="1">
        <v>120.4</v>
      </c>
      <c r="D5" s="1">
        <v>40960000000</v>
      </c>
      <c r="E5" s="1">
        <v>120.04</v>
      </c>
      <c r="F5" s="1">
        <v>4996000000000000</v>
      </c>
      <c r="H5" s="1">
        <v>44</v>
      </c>
      <c r="I5" s="1">
        <v>3.4</v>
      </c>
      <c r="J5" s="1">
        <v>40.4</v>
      </c>
      <c r="K5" s="1">
        <v>1.24</v>
      </c>
      <c r="L5" s="1">
        <v>40.04</v>
      </c>
      <c r="M5" s="1">
        <v>1.024</v>
      </c>
    </row>
    <row r="6" spans="1:13" x14ac:dyDescent="0.55000000000000004">
      <c r="A6" s="1">
        <v>125</v>
      </c>
      <c r="B6" s="17">
        <v>500500000000</v>
      </c>
      <c r="C6" s="1">
        <v>120.5</v>
      </c>
      <c r="D6" s="1">
        <v>50950000000</v>
      </c>
      <c r="E6" s="1">
        <v>120.05</v>
      </c>
      <c r="F6" s="1">
        <v>5995000000000000</v>
      </c>
      <c r="H6" s="1">
        <v>45</v>
      </c>
      <c r="I6" s="1">
        <v>4</v>
      </c>
      <c r="J6" s="1">
        <v>40.5</v>
      </c>
      <c r="K6" s="1">
        <v>1.3</v>
      </c>
      <c r="L6" s="1">
        <v>40.049999999999997</v>
      </c>
      <c r="M6" s="1">
        <v>1.03</v>
      </c>
    </row>
    <row r="7" spans="1:13" x14ac:dyDescent="0.55000000000000004">
      <c r="A7" s="1">
        <v>126</v>
      </c>
      <c r="B7" s="17">
        <v>600400000000</v>
      </c>
      <c r="C7" s="1">
        <v>120.6</v>
      </c>
      <c r="D7" s="1">
        <v>60940000000</v>
      </c>
      <c r="E7" s="1">
        <v>120.06</v>
      </c>
      <c r="F7" s="1">
        <v>6994000000000000</v>
      </c>
      <c r="H7" s="1">
        <v>46</v>
      </c>
      <c r="I7" s="1">
        <v>4.5999999999999996</v>
      </c>
      <c r="J7" s="1">
        <v>40.6</v>
      </c>
      <c r="K7" s="1">
        <v>1.36</v>
      </c>
      <c r="L7" s="1">
        <v>40.06</v>
      </c>
      <c r="M7" s="1">
        <v>1.036</v>
      </c>
    </row>
    <row r="8" spans="1:13" x14ac:dyDescent="0.55000000000000004">
      <c r="A8" s="1">
        <v>127</v>
      </c>
      <c r="B8" s="17">
        <v>700300000000</v>
      </c>
      <c r="C8" s="1">
        <v>120.7</v>
      </c>
      <c r="D8" s="1">
        <v>70930000000</v>
      </c>
      <c r="E8" s="1">
        <v>120.07</v>
      </c>
      <c r="F8" s="1">
        <v>7993000000000000</v>
      </c>
      <c r="H8" s="1">
        <v>47</v>
      </c>
      <c r="I8" s="1">
        <v>5.2</v>
      </c>
      <c r="J8" s="1">
        <v>40.700000000000003</v>
      </c>
      <c r="K8" s="1">
        <v>1.42</v>
      </c>
      <c r="L8" s="1">
        <v>40.07</v>
      </c>
      <c r="M8" s="1">
        <v>1.042</v>
      </c>
    </row>
    <row r="9" spans="1:13" x14ac:dyDescent="0.55000000000000004">
      <c r="A9" s="1">
        <v>128</v>
      </c>
      <c r="B9" s="17">
        <v>800200000000</v>
      </c>
      <c r="C9" s="1">
        <v>120.8</v>
      </c>
      <c r="D9" s="1">
        <v>80920000000</v>
      </c>
      <c r="E9" s="1">
        <v>120.08</v>
      </c>
      <c r="F9" s="1">
        <v>8992000000000000</v>
      </c>
      <c r="H9" s="1">
        <v>48</v>
      </c>
      <c r="I9" s="1">
        <v>5.8</v>
      </c>
      <c r="J9" s="1">
        <v>40.799999999999997</v>
      </c>
      <c r="K9" s="1">
        <v>1.48</v>
      </c>
      <c r="L9" s="1">
        <v>40.08</v>
      </c>
      <c r="M9" s="1">
        <v>1.048</v>
      </c>
    </row>
    <row r="10" spans="1:13" x14ac:dyDescent="0.55000000000000004">
      <c r="A10" s="1">
        <v>129</v>
      </c>
      <c r="B10" s="17">
        <v>900100000000</v>
      </c>
      <c r="C10" s="1">
        <v>120.9</v>
      </c>
      <c r="D10" s="1">
        <v>90910000000</v>
      </c>
      <c r="E10" s="1">
        <v>120.09</v>
      </c>
      <c r="F10" s="1">
        <v>9991000000000000</v>
      </c>
      <c r="H10" s="1">
        <v>49</v>
      </c>
      <c r="I10" s="1">
        <v>6.4</v>
      </c>
      <c r="J10" s="1">
        <v>40.9</v>
      </c>
      <c r="K10" s="1">
        <v>1.54</v>
      </c>
      <c r="L10" s="1">
        <v>40.090000000000003</v>
      </c>
      <c r="M10" s="1">
        <v>1.054</v>
      </c>
    </row>
    <row r="11" spans="1:13" x14ac:dyDescent="0.55000000000000004">
      <c r="A11" s="1">
        <v>130</v>
      </c>
      <c r="B11" s="17">
        <v>1000000000000</v>
      </c>
      <c r="C11" s="1">
        <v>121</v>
      </c>
      <c r="D11" s="1">
        <v>100900000000</v>
      </c>
      <c r="E11" s="1">
        <v>120.1</v>
      </c>
      <c r="F11" s="1">
        <v>1.099E+16</v>
      </c>
      <c r="H11" s="1">
        <v>50</v>
      </c>
      <c r="I11" s="1">
        <v>7</v>
      </c>
      <c r="J11" s="1">
        <v>41</v>
      </c>
      <c r="K11" s="1">
        <v>1.6</v>
      </c>
      <c r="L11" s="1">
        <v>40.1</v>
      </c>
      <c r="M11" s="1">
        <v>1.06</v>
      </c>
    </row>
    <row r="13" spans="1:13" x14ac:dyDescent="0.55000000000000004">
      <c r="A13" s="1">
        <v>0</v>
      </c>
      <c r="B13" s="17" t="s">
        <v>118</v>
      </c>
    </row>
    <row r="14" spans="1:13" x14ac:dyDescent="0.55000000000000004">
      <c r="A14" s="1">
        <v>10</v>
      </c>
      <c r="B14" s="17" t="s">
        <v>119</v>
      </c>
      <c r="H14" s="1" t="s">
        <v>146</v>
      </c>
    </row>
    <row r="15" spans="1:13" x14ac:dyDescent="0.55000000000000004">
      <c r="A15" s="1">
        <v>20</v>
      </c>
      <c r="B15" s="17" t="s">
        <v>120</v>
      </c>
      <c r="C15" s="1">
        <v>10</v>
      </c>
      <c r="D15" s="1">
        <v>1</v>
      </c>
      <c r="E15" s="1">
        <v>12</v>
      </c>
      <c r="F15" s="1">
        <v>12.8</v>
      </c>
    </row>
    <row r="16" spans="1:13" x14ac:dyDescent="0.55000000000000004">
      <c r="A16" s="1">
        <v>30</v>
      </c>
      <c r="B16" s="17" t="s">
        <v>121</v>
      </c>
      <c r="C16" s="1">
        <v>11</v>
      </c>
      <c r="D16" s="1">
        <v>6.9</v>
      </c>
      <c r="E16" s="1">
        <v>12.1</v>
      </c>
      <c r="F16" s="1">
        <v>13.39</v>
      </c>
    </row>
    <row r="17" spans="1:16" x14ac:dyDescent="0.55000000000000004">
      <c r="A17" s="1">
        <v>40</v>
      </c>
      <c r="B17" s="17" t="s">
        <v>122</v>
      </c>
      <c r="C17" s="1">
        <v>12</v>
      </c>
      <c r="D17" s="1">
        <v>12.8</v>
      </c>
      <c r="E17" s="1">
        <v>12.2</v>
      </c>
      <c r="F17" s="1">
        <v>13.98</v>
      </c>
    </row>
    <row r="18" spans="1:16" x14ac:dyDescent="0.55000000000000004">
      <c r="A18" s="1">
        <v>50</v>
      </c>
      <c r="B18" s="17" t="s">
        <v>144</v>
      </c>
      <c r="C18" s="1">
        <v>13</v>
      </c>
      <c r="D18" s="1">
        <v>18.7</v>
      </c>
      <c r="E18" s="1">
        <v>12.3</v>
      </c>
      <c r="F18" s="1">
        <v>14.57</v>
      </c>
    </row>
    <row r="19" spans="1:16" x14ac:dyDescent="0.55000000000000004">
      <c r="A19" s="1">
        <v>60</v>
      </c>
      <c r="B19" s="17" t="s">
        <v>145</v>
      </c>
      <c r="C19" s="1">
        <v>14</v>
      </c>
      <c r="D19" s="1">
        <v>24.6</v>
      </c>
      <c r="E19" s="1">
        <v>12.4</v>
      </c>
      <c r="F19" s="1">
        <v>15.16</v>
      </c>
      <c r="H19" s="1">
        <v>20</v>
      </c>
      <c r="I19" s="1">
        <v>0</v>
      </c>
      <c r="K19" s="1">
        <v>90</v>
      </c>
      <c r="L19" s="1">
        <v>100</v>
      </c>
      <c r="M19" s="1">
        <v>90</v>
      </c>
      <c r="N19" s="1">
        <v>100</v>
      </c>
      <c r="O19" s="1">
        <v>90</v>
      </c>
      <c r="P19" s="1">
        <v>100</v>
      </c>
    </row>
    <row r="20" spans="1:16" x14ac:dyDescent="0.55000000000000004">
      <c r="A20" s="1">
        <v>70</v>
      </c>
      <c r="B20" s="17" t="s">
        <v>123</v>
      </c>
      <c r="C20" s="1">
        <v>15</v>
      </c>
      <c r="D20" s="1">
        <v>30.5</v>
      </c>
      <c r="E20" s="1">
        <v>12.5</v>
      </c>
      <c r="F20" s="1">
        <v>15.75</v>
      </c>
      <c r="H20" s="1">
        <f>20+1/6</f>
        <v>20.166666666666668</v>
      </c>
      <c r="I20" s="1">
        <v>1</v>
      </c>
      <c r="K20" s="1">
        <v>91</v>
      </c>
      <c r="L20" s="1">
        <v>190</v>
      </c>
      <c r="M20" s="1">
        <v>90.1</v>
      </c>
      <c r="N20" s="1">
        <v>109</v>
      </c>
      <c r="O20" s="1">
        <v>90.01</v>
      </c>
      <c r="P20" s="1">
        <v>100.9</v>
      </c>
    </row>
    <row r="21" spans="1:16" x14ac:dyDescent="0.55000000000000004">
      <c r="A21" s="1">
        <v>80</v>
      </c>
      <c r="B21" s="17" t="s">
        <v>126</v>
      </c>
      <c r="C21" s="1">
        <v>16</v>
      </c>
      <c r="D21" s="1">
        <v>36.4</v>
      </c>
      <c r="E21" s="1">
        <v>12.6</v>
      </c>
      <c r="F21" s="1">
        <v>16.34</v>
      </c>
      <c r="H21" s="1">
        <f>20+2/6</f>
        <v>20.333333333333332</v>
      </c>
      <c r="I21" s="1">
        <v>2</v>
      </c>
      <c r="K21" s="1">
        <v>92</v>
      </c>
      <c r="L21" s="1">
        <v>280</v>
      </c>
      <c r="M21" s="1">
        <v>90.2</v>
      </c>
      <c r="N21" s="1">
        <v>118</v>
      </c>
      <c r="O21" s="1">
        <v>90.02</v>
      </c>
      <c r="P21" s="1">
        <v>101.8</v>
      </c>
    </row>
    <row r="22" spans="1:16" x14ac:dyDescent="0.55000000000000004">
      <c r="A22" s="1">
        <v>90</v>
      </c>
      <c r="B22" s="17" t="s">
        <v>127</v>
      </c>
      <c r="C22" s="1">
        <v>17</v>
      </c>
      <c r="D22" s="1">
        <v>42.3</v>
      </c>
      <c r="E22" s="1">
        <v>12.7</v>
      </c>
      <c r="F22" s="1">
        <v>16.93</v>
      </c>
      <c r="H22" s="1">
        <f>20+3/6</f>
        <v>20.5</v>
      </c>
      <c r="I22" s="1">
        <v>3</v>
      </c>
      <c r="K22" s="1">
        <v>93</v>
      </c>
      <c r="L22" s="1">
        <v>370</v>
      </c>
      <c r="M22" s="1">
        <v>90.3</v>
      </c>
      <c r="N22" s="1">
        <v>127</v>
      </c>
      <c r="O22" s="1">
        <v>90.03</v>
      </c>
      <c r="P22" s="1">
        <v>102.7</v>
      </c>
    </row>
    <row r="23" spans="1:16" x14ac:dyDescent="0.55000000000000004">
      <c r="A23" s="1">
        <v>100</v>
      </c>
      <c r="B23" s="17" t="s">
        <v>139</v>
      </c>
      <c r="C23" s="1">
        <v>18</v>
      </c>
      <c r="D23" s="1">
        <v>48.2</v>
      </c>
      <c r="E23" s="1">
        <v>12.8</v>
      </c>
      <c r="F23" s="1">
        <v>17.52</v>
      </c>
      <c r="H23" s="1">
        <f>20+4/6</f>
        <v>20.666666666666668</v>
      </c>
      <c r="I23" s="1">
        <v>4</v>
      </c>
      <c r="K23" s="1">
        <v>94</v>
      </c>
      <c r="L23" s="1">
        <v>460</v>
      </c>
      <c r="M23" s="1">
        <v>90.4</v>
      </c>
      <c r="N23" s="1">
        <v>136</v>
      </c>
      <c r="O23" s="1">
        <v>90.04</v>
      </c>
      <c r="P23" s="1">
        <v>103.6</v>
      </c>
    </row>
    <row r="24" spans="1:16" x14ac:dyDescent="0.55000000000000004">
      <c r="A24" s="1">
        <v>110</v>
      </c>
      <c r="B24" s="17" t="s">
        <v>140</v>
      </c>
      <c r="C24" s="1">
        <v>19</v>
      </c>
      <c r="D24" s="1">
        <v>54.1</v>
      </c>
      <c r="E24" s="1">
        <v>12.9</v>
      </c>
      <c r="F24" s="1">
        <v>18.11</v>
      </c>
      <c r="H24" s="1">
        <f>20+5/6</f>
        <v>20.833333333333332</v>
      </c>
      <c r="I24" s="1">
        <v>5</v>
      </c>
      <c r="K24" s="1">
        <v>95</v>
      </c>
      <c r="L24" s="1">
        <v>550</v>
      </c>
      <c r="M24" s="1">
        <v>90.5</v>
      </c>
      <c r="N24" s="1">
        <v>145</v>
      </c>
      <c r="O24" s="1">
        <v>90.05</v>
      </c>
      <c r="P24" s="1">
        <v>104.5</v>
      </c>
    </row>
    <row r="25" spans="1:16" x14ac:dyDescent="0.55000000000000004">
      <c r="A25" s="1">
        <v>120</v>
      </c>
      <c r="B25" s="17" t="s">
        <v>141</v>
      </c>
      <c r="C25" s="1">
        <v>20</v>
      </c>
      <c r="D25" s="1">
        <v>60</v>
      </c>
      <c r="E25" s="1">
        <v>13</v>
      </c>
      <c r="F25" s="1">
        <v>18.7</v>
      </c>
      <c r="H25" s="1">
        <v>21</v>
      </c>
      <c r="I25" s="1">
        <v>6</v>
      </c>
      <c r="K25" s="1">
        <v>96</v>
      </c>
      <c r="L25" s="1">
        <v>640</v>
      </c>
      <c r="M25" s="1">
        <v>90.6</v>
      </c>
      <c r="N25" s="1">
        <v>154</v>
      </c>
      <c r="O25" s="1">
        <v>90.06</v>
      </c>
      <c r="P25" s="1">
        <v>105.4</v>
      </c>
    </row>
    <row r="26" spans="1:16" x14ac:dyDescent="0.55000000000000004">
      <c r="A26" s="1">
        <v>130</v>
      </c>
      <c r="B26" s="17" t="s">
        <v>142</v>
      </c>
      <c r="H26" s="1">
        <f>21+1/6</f>
        <v>21.166666666666668</v>
      </c>
      <c r="I26" s="1">
        <v>7</v>
      </c>
      <c r="K26" s="1">
        <v>97</v>
      </c>
      <c r="L26" s="1">
        <v>730</v>
      </c>
      <c r="M26" s="1">
        <v>90.7</v>
      </c>
      <c r="N26" s="1">
        <v>163</v>
      </c>
      <c r="O26" s="1">
        <v>90.07</v>
      </c>
      <c r="P26" s="1">
        <v>106.3</v>
      </c>
    </row>
    <row r="27" spans="1:16" x14ac:dyDescent="0.55000000000000004">
      <c r="A27" s="1">
        <v>140</v>
      </c>
      <c r="B27" s="17" t="s">
        <v>143</v>
      </c>
      <c r="H27" s="1">
        <f>21+2/6</f>
        <v>21.333333333333332</v>
      </c>
      <c r="I27" s="1">
        <v>8</v>
      </c>
      <c r="K27" s="1">
        <v>98</v>
      </c>
      <c r="L27" s="1">
        <v>820</v>
      </c>
      <c r="M27" s="1">
        <v>90.8</v>
      </c>
      <c r="N27" s="1">
        <v>172</v>
      </c>
      <c r="O27" s="1">
        <v>90.08</v>
      </c>
      <c r="P27" s="1">
        <v>107.2</v>
      </c>
    </row>
    <row r="28" spans="1:16" x14ac:dyDescent="0.55000000000000004">
      <c r="A28" s="1">
        <v>150</v>
      </c>
      <c r="B28" s="17" t="s">
        <v>138</v>
      </c>
      <c r="H28" s="1">
        <f>21+3/6</f>
        <v>21.5</v>
      </c>
      <c r="I28" s="1">
        <v>9</v>
      </c>
      <c r="K28" s="1">
        <v>99</v>
      </c>
      <c r="L28" s="1">
        <v>910</v>
      </c>
      <c r="M28" s="1">
        <v>90.899999999999906</v>
      </c>
      <c r="N28" s="1">
        <v>181</v>
      </c>
      <c r="O28" s="1">
        <v>90.09</v>
      </c>
      <c r="P28" s="1">
        <v>108.1</v>
      </c>
    </row>
    <row r="29" spans="1:16" x14ac:dyDescent="0.55000000000000004">
      <c r="B29" s="17">
        <v>110</v>
      </c>
      <c r="C29" s="1">
        <v>1000000</v>
      </c>
      <c r="D29" s="1">
        <v>110</v>
      </c>
      <c r="E29" s="1">
        <v>1000000</v>
      </c>
      <c r="F29" s="1">
        <v>110</v>
      </c>
      <c r="G29" s="1">
        <v>1000000</v>
      </c>
      <c r="H29" s="1">
        <f>21+4/6</f>
        <v>21.666666666666668</v>
      </c>
      <c r="I29" s="1">
        <v>10</v>
      </c>
      <c r="K29" s="1">
        <v>100</v>
      </c>
      <c r="L29" s="1">
        <v>1000</v>
      </c>
      <c r="M29" s="1">
        <v>90.999999999999901</v>
      </c>
      <c r="N29" s="1">
        <v>190</v>
      </c>
      <c r="O29" s="1">
        <v>90.100000000000094</v>
      </c>
      <c r="P29" s="1">
        <v>109</v>
      </c>
    </row>
    <row r="30" spans="1:16" x14ac:dyDescent="0.55000000000000004">
      <c r="B30" s="17">
        <v>111</v>
      </c>
      <c r="C30" s="1">
        <v>100900000</v>
      </c>
      <c r="D30" s="1">
        <v>110.1</v>
      </c>
      <c r="E30" s="1">
        <v>10990000</v>
      </c>
      <c r="F30" s="1">
        <v>110.01</v>
      </c>
      <c r="G30" s="1">
        <v>1999000</v>
      </c>
      <c r="H30" s="1">
        <f>21+5/6</f>
        <v>21.833333333333332</v>
      </c>
      <c r="I30" s="1">
        <v>11</v>
      </c>
    </row>
    <row r="31" spans="1:16" x14ac:dyDescent="0.55000000000000004">
      <c r="B31" s="17">
        <v>112</v>
      </c>
      <c r="C31" s="1">
        <v>200800000</v>
      </c>
      <c r="D31" s="1">
        <v>110.2</v>
      </c>
      <c r="E31" s="1">
        <v>20980000</v>
      </c>
      <c r="F31" s="1">
        <v>110.02</v>
      </c>
      <c r="G31" s="1">
        <v>2998000</v>
      </c>
      <c r="H31" s="1">
        <v>22</v>
      </c>
      <c r="I31" s="1">
        <v>12</v>
      </c>
    </row>
    <row r="32" spans="1:16" x14ac:dyDescent="0.55000000000000004">
      <c r="B32" s="17">
        <v>113</v>
      </c>
      <c r="C32" s="1">
        <v>300700000</v>
      </c>
      <c r="D32" s="1">
        <v>110.3</v>
      </c>
      <c r="E32" s="1">
        <v>30970000</v>
      </c>
      <c r="F32" s="1">
        <v>110.03</v>
      </c>
      <c r="G32" s="1">
        <v>3997000</v>
      </c>
      <c r="H32" s="1">
        <f>22+1/6</f>
        <v>22.166666666666668</v>
      </c>
      <c r="I32" s="1">
        <v>13</v>
      </c>
    </row>
    <row r="33" spans="2:19" x14ac:dyDescent="0.55000000000000004">
      <c r="B33" s="17">
        <v>114</v>
      </c>
      <c r="C33" s="1">
        <v>400600000</v>
      </c>
      <c r="D33" s="1">
        <v>110.4</v>
      </c>
      <c r="E33" s="1">
        <v>40960000</v>
      </c>
      <c r="F33" s="1">
        <v>110.04</v>
      </c>
      <c r="G33" s="1">
        <v>4996000</v>
      </c>
      <c r="H33" s="1">
        <f>22+2/6</f>
        <v>22.333333333333332</v>
      </c>
      <c r="I33" s="1">
        <v>14</v>
      </c>
    </row>
    <row r="34" spans="2:19" x14ac:dyDescent="0.55000000000000004">
      <c r="B34" s="17">
        <v>115</v>
      </c>
      <c r="C34" s="1">
        <v>500500000</v>
      </c>
      <c r="D34" s="1">
        <v>110.5</v>
      </c>
      <c r="E34" s="1">
        <v>50950000</v>
      </c>
      <c r="F34" s="1">
        <v>110.05</v>
      </c>
      <c r="G34" s="1">
        <v>5995000</v>
      </c>
      <c r="H34" s="1">
        <f>22+3/6</f>
        <v>22.5</v>
      </c>
      <c r="I34" s="1">
        <v>15</v>
      </c>
      <c r="O34" s="1">
        <v>80</v>
      </c>
      <c r="P34" s="1">
        <v>1</v>
      </c>
    </row>
    <row r="35" spans="2:19" x14ac:dyDescent="0.55000000000000004">
      <c r="B35" s="17">
        <v>116</v>
      </c>
      <c r="C35" s="1">
        <v>600400000</v>
      </c>
      <c r="D35" s="1">
        <v>110.6</v>
      </c>
      <c r="E35" s="1">
        <v>60940000</v>
      </c>
      <c r="F35" s="1">
        <v>110.06</v>
      </c>
      <c r="G35" s="1">
        <v>6994000</v>
      </c>
      <c r="H35" s="1">
        <f>22+4/6</f>
        <v>22.666666666666668</v>
      </c>
      <c r="I35" s="1">
        <v>16</v>
      </c>
      <c r="L35" s="1">
        <v>80</v>
      </c>
      <c r="M35" s="1">
        <v>1</v>
      </c>
      <c r="O35" s="1">
        <v>80.099999999999994</v>
      </c>
      <c r="P35" s="1">
        <v>1.1000000000000001</v>
      </c>
    </row>
    <row r="36" spans="2:19" x14ac:dyDescent="0.55000000000000004">
      <c r="B36" s="17">
        <v>117</v>
      </c>
      <c r="C36" s="1">
        <v>700300000</v>
      </c>
      <c r="D36" s="1">
        <v>110.7</v>
      </c>
      <c r="E36" s="1">
        <v>70930000</v>
      </c>
      <c r="F36" s="1">
        <v>110.07</v>
      </c>
      <c r="G36" s="1">
        <v>7993000</v>
      </c>
      <c r="H36" s="1">
        <f>22+5/6</f>
        <v>22.833333333333332</v>
      </c>
      <c r="I36" s="1">
        <v>17</v>
      </c>
      <c r="L36" s="1">
        <v>81</v>
      </c>
      <c r="M36" s="1">
        <v>1.9999899999999999</v>
      </c>
      <c r="O36" s="1">
        <v>80.2</v>
      </c>
      <c r="P36" s="1">
        <v>1.2</v>
      </c>
    </row>
    <row r="37" spans="2:19" x14ac:dyDescent="0.55000000000000004">
      <c r="B37" s="17">
        <v>118</v>
      </c>
      <c r="C37" s="1">
        <v>800200000</v>
      </c>
      <c r="D37" s="1">
        <v>110.8</v>
      </c>
      <c r="E37" s="1">
        <v>80920000</v>
      </c>
      <c r="F37" s="1">
        <v>110.08</v>
      </c>
      <c r="G37" s="1">
        <v>8992000</v>
      </c>
      <c r="H37" s="1">
        <v>23</v>
      </c>
      <c r="I37" s="1">
        <v>18</v>
      </c>
      <c r="L37" s="1">
        <v>82</v>
      </c>
      <c r="M37" s="1">
        <v>2.8888799999999999</v>
      </c>
      <c r="O37" s="1">
        <v>80.3</v>
      </c>
      <c r="P37" s="1">
        <v>1.3</v>
      </c>
    </row>
    <row r="38" spans="2:19" x14ac:dyDescent="0.55000000000000004">
      <c r="B38" s="17">
        <v>119</v>
      </c>
      <c r="C38" s="1">
        <v>900100000</v>
      </c>
      <c r="D38" s="1">
        <v>110.9</v>
      </c>
      <c r="E38" s="1">
        <v>90910000</v>
      </c>
      <c r="F38" s="1">
        <v>110.09</v>
      </c>
      <c r="G38" s="1">
        <v>9991000</v>
      </c>
      <c r="H38" s="1">
        <f>23+1/6</f>
        <v>23.166666666666668</v>
      </c>
      <c r="I38" s="1">
        <v>19</v>
      </c>
      <c r="L38" s="1">
        <v>83</v>
      </c>
      <c r="M38" s="1">
        <v>3.7777699999999999</v>
      </c>
      <c r="O38" s="1">
        <v>80.400000000000006</v>
      </c>
      <c r="P38" s="1">
        <v>1.4</v>
      </c>
    </row>
    <row r="39" spans="2:19" x14ac:dyDescent="0.55000000000000004">
      <c r="B39" s="17">
        <v>120</v>
      </c>
      <c r="C39" s="1">
        <v>1000000000</v>
      </c>
      <c r="D39" s="1">
        <v>111</v>
      </c>
      <c r="E39" s="1">
        <v>100900000</v>
      </c>
      <c r="F39" s="1">
        <v>110.1</v>
      </c>
      <c r="G39" s="1">
        <v>10990000</v>
      </c>
      <c r="H39" s="1">
        <f>23+2/6</f>
        <v>23.333333333333332</v>
      </c>
      <c r="I39" s="1">
        <v>20</v>
      </c>
      <c r="L39" s="1">
        <v>84</v>
      </c>
      <c r="M39" s="1">
        <v>4.6666600000000003</v>
      </c>
      <c r="O39" s="1">
        <v>80.5</v>
      </c>
      <c r="P39" s="1">
        <v>1.5</v>
      </c>
    </row>
    <row r="40" spans="2:19" x14ac:dyDescent="0.55000000000000004">
      <c r="H40" s="1">
        <f>23+3/6</f>
        <v>23.5</v>
      </c>
      <c r="I40" s="1">
        <v>21</v>
      </c>
      <c r="L40" s="1">
        <v>85</v>
      </c>
      <c r="M40" s="1">
        <v>5.5555500000000002</v>
      </c>
      <c r="O40" s="1">
        <v>80.599999999999994</v>
      </c>
      <c r="P40" s="1">
        <v>1.6</v>
      </c>
    </row>
    <row r="41" spans="2:19" x14ac:dyDescent="0.55000000000000004">
      <c r="H41" s="1">
        <f>23+4/6</f>
        <v>23.666666666666668</v>
      </c>
      <c r="I41" s="1">
        <v>22</v>
      </c>
      <c r="L41" s="1">
        <v>86</v>
      </c>
      <c r="M41" s="1">
        <v>6.4444400000000002</v>
      </c>
      <c r="O41" s="1">
        <v>80.7</v>
      </c>
      <c r="P41" s="1">
        <v>1.7</v>
      </c>
    </row>
    <row r="42" spans="2:19" x14ac:dyDescent="0.55000000000000004">
      <c r="B42" s="17" t="s">
        <v>150</v>
      </c>
      <c r="H42" s="1">
        <f>23+5/6</f>
        <v>23.833333333333332</v>
      </c>
      <c r="I42" s="1">
        <v>23</v>
      </c>
      <c r="L42" s="1">
        <v>87</v>
      </c>
      <c r="M42" s="1">
        <v>7.3333300000000001</v>
      </c>
      <c r="O42" s="1">
        <v>80.8</v>
      </c>
      <c r="P42" s="1">
        <v>1.8</v>
      </c>
    </row>
    <row r="43" spans="2:19" x14ac:dyDescent="0.55000000000000004">
      <c r="B43" s="17" t="s">
        <v>151</v>
      </c>
      <c r="H43" s="1">
        <v>24</v>
      </c>
      <c r="I43" s="1">
        <v>24</v>
      </c>
      <c r="L43" s="1">
        <v>88</v>
      </c>
      <c r="M43" s="1">
        <v>8.2222200000000001</v>
      </c>
      <c r="O43" s="1">
        <v>80.899999999999906</v>
      </c>
      <c r="P43" s="1">
        <v>1.9</v>
      </c>
      <c r="R43" s="1">
        <f>0.11/10</f>
        <v>1.0999999999999999E-2</v>
      </c>
    </row>
    <row r="44" spans="2:19" x14ac:dyDescent="0.55000000000000004">
      <c r="B44" s="17" t="s">
        <v>152</v>
      </c>
      <c r="H44" s="1">
        <f>24+1/6</f>
        <v>24.166666666666668</v>
      </c>
      <c r="I44" s="1">
        <v>25</v>
      </c>
      <c r="L44" s="1">
        <v>89</v>
      </c>
      <c r="M44" s="1">
        <v>9.11111</v>
      </c>
      <c r="O44" s="1">
        <v>80.999999999999901</v>
      </c>
      <c r="P44" s="1">
        <v>2</v>
      </c>
    </row>
    <row r="45" spans="2:19" x14ac:dyDescent="0.55000000000000004">
      <c r="H45" s="1">
        <f>24+2/6</f>
        <v>24.333333333333332</v>
      </c>
      <c r="I45" s="1">
        <v>26</v>
      </c>
      <c r="L45" s="1">
        <v>90</v>
      </c>
      <c r="M45" s="1">
        <v>10</v>
      </c>
    </row>
    <row r="46" spans="2:19" x14ac:dyDescent="0.55000000000000004">
      <c r="H46" s="1">
        <f>24+3/6</f>
        <v>24.5</v>
      </c>
      <c r="I46" s="1">
        <v>27</v>
      </c>
      <c r="R46" s="1">
        <v>60.6</v>
      </c>
      <c r="S46" s="1">
        <v>1.66</v>
      </c>
    </row>
    <row r="47" spans="2:19" x14ac:dyDescent="0.55000000000000004">
      <c r="H47" s="1">
        <f>24+4/6</f>
        <v>24.666666666666668</v>
      </c>
      <c r="I47" s="1">
        <v>28</v>
      </c>
      <c r="R47" s="1">
        <v>60.61</v>
      </c>
      <c r="S47" s="1">
        <v>1.671</v>
      </c>
    </row>
    <row r="48" spans="2:19" x14ac:dyDescent="0.55000000000000004">
      <c r="H48" s="1">
        <f>24+5/6</f>
        <v>24.833333333333332</v>
      </c>
      <c r="I48" s="1">
        <v>29</v>
      </c>
      <c r="R48" s="1">
        <v>60.62</v>
      </c>
      <c r="S48" s="1">
        <v>1.6819999999999999</v>
      </c>
    </row>
    <row r="49" spans="8:19" x14ac:dyDescent="0.55000000000000004">
      <c r="H49" s="1">
        <v>25</v>
      </c>
      <c r="I49" s="1">
        <v>30</v>
      </c>
      <c r="L49" s="1">
        <v>63</v>
      </c>
      <c r="M49" s="1">
        <v>4.3</v>
      </c>
      <c r="O49" s="1">
        <v>60.3</v>
      </c>
      <c r="P49" s="1">
        <v>1.33</v>
      </c>
      <c r="R49" s="1">
        <v>60.63</v>
      </c>
      <c r="S49" s="1">
        <v>1.6930000000000001</v>
      </c>
    </row>
    <row r="50" spans="8:19" x14ac:dyDescent="0.55000000000000004">
      <c r="H50" s="1">
        <f>25+1/6</f>
        <v>25.166666666666668</v>
      </c>
      <c r="I50" s="1">
        <v>31</v>
      </c>
      <c r="L50" s="1">
        <v>64</v>
      </c>
      <c r="M50" s="1">
        <v>5.4</v>
      </c>
      <c r="O50" s="1">
        <v>60.4</v>
      </c>
      <c r="P50" s="1">
        <v>1.44</v>
      </c>
      <c r="R50" s="1">
        <v>60.64</v>
      </c>
      <c r="S50" s="1">
        <v>1.704</v>
      </c>
    </row>
    <row r="51" spans="8:19" x14ac:dyDescent="0.55000000000000004">
      <c r="H51" s="1">
        <f>25+2/6</f>
        <v>25.333333333333332</v>
      </c>
      <c r="I51" s="1">
        <v>32</v>
      </c>
      <c r="L51" s="1">
        <v>65</v>
      </c>
      <c r="M51" s="1">
        <v>6.5</v>
      </c>
      <c r="O51" s="1">
        <v>60.5</v>
      </c>
      <c r="P51" s="1">
        <v>1.55</v>
      </c>
      <c r="R51" s="1">
        <v>60.65</v>
      </c>
      <c r="S51" s="1">
        <v>1.7150000000000001</v>
      </c>
    </row>
    <row r="52" spans="8:19" x14ac:dyDescent="0.55000000000000004">
      <c r="H52" s="1">
        <f>25+3/6</f>
        <v>25.5</v>
      </c>
      <c r="I52" s="1">
        <v>33</v>
      </c>
      <c r="L52" s="1">
        <v>66</v>
      </c>
      <c r="M52" s="1">
        <v>7.6</v>
      </c>
      <c r="O52" s="1">
        <v>60.6</v>
      </c>
      <c r="P52" s="1">
        <v>1.66</v>
      </c>
      <c r="R52" s="1">
        <v>60.66</v>
      </c>
      <c r="S52" s="1">
        <v>1.726</v>
      </c>
    </row>
    <row r="53" spans="8:19" x14ac:dyDescent="0.55000000000000004">
      <c r="H53" s="1">
        <f>25+4/6</f>
        <v>25.666666666666668</v>
      </c>
      <c r="I53" s="1">
        <v>34</v>
      </c>
      <c r="L53" s="1">
        <v>67</v>
      </c>
      <c r="M53" s="1">
        <v>8.6999999999999993</v>
      </c>
      <c r="O53" s="1">
        <v>60.7</v>
      </c>
      <c r="P53" s="1">
        <v>1.77</v>
      </c>
      <c r="R53" s="1">
        <v>60.67</v>
      </c>
      <c r="S53" s="1">
        <v>1.7370000000000001</v>
      </c>
    </row>
    <row r="54" spans="8:19" x14ac:dyDescent="0.55000000000000004">
      <c r="H54" s="1">
        <f>25+5/6</f>
        <v>25.833333333333332</v>
      </c>
      <c r="I54" s="1">
        <v>35</v>
      </c>
      <c r="L54" s="1">
        <v>68</v>
      </c>
      <c r="M54" s="1">
        <v>9.8000000000000007</v>
      </c>
      <c r="O54" s="1">
        <v>60.8</v>
      </c>
      <c r="P54" s="1">
        <v>1.88</v>
      </c>
      <c r="R54" s="1">
        <v>60.68</v>
      </c>
      <c r="S54" s="1">
        <v>1.748</v>
      </c>
    </row>
    <row r="55" spans="8:19" x14ac:dyDescent="0.55000000000000004">
      <c r="H55" s="1">
        <v>26</v>
      </c>
      <c r="I55" s="1">
        <v>36</v>
      </c>
      <c r="L55" s="1">
        <v>69</v>
      </c>
      <c r="M55" s="1">
        <v>10.9</v>
      </c>
      <c r="O55" s="1">
        <v>60.9</v>
      </c>
      <c r="P55" s="1">
        <v>1.99</v>
      </c>
      <c r="R55" s="1">
        <v>60.69</v>
      </c>
      <c r="S55" s="1">
        <v>1.7589999999999999</v>
      </c>
    </row>
    <row r="56" spans="8:19" x14ac:dyDescent="0.55000000000000004">
      <c r="H56" s="1">
        <f>26+1/6</f>
        <v>26.166666666666668</v>
      </c>
      <c r="I56" s="1">
        <v>37</v>
      </c>
      <c r="L56" s="1">
        <v>70</v>
      </c>
      <c r="M56" s="1">
        <v>12</v>
      </c>
      <c r="O56" s="1">
        <v>61</v>
      </c>
      <c r="P56" s="1">
        <v>2.1</v>
      </c>
      <c r="R56" s="1">
        <v>60.7</v>
      </c>
      <c r="S56" s="1">
        <v>1.77</v>
      </c>
    </row>
    <row r="57" spans="8:19" x14ac:dyDescent="0.55000000000000004">
      <c r="H57" s="1">
        <f>26+2/6</f>
        <v>26.333333333333332</v>
      </c>
      <c r="I57" s="1">
        <v>38</v>
      </c>
    </row>
    <row r="58" spans="8:19" x14ac:dyDescent="0.55000000000000004">
      <c r="H58" s="1">
        <f>26+3/6</f>
        <v>26.5</v>
      </c>
      <c r="I58" s="1">
        <v>39</v>
      </c>
    </row>
    <row r="59" spans="8:19" x14ac:dyDescent="0.55000000000000004">
      <c r="H59" s="1">
        <f>26+4/6</f>
        <v>26.666666666666668</v>
      </c>
      <c r="I59" s="1">
        <v>40</v>
      </c>
    </row>
    <row r="60" spans="8:19" x14ac:dyDescent="0.55000000000000004">
      <c r="H60" s="1">
        <f>26+5/6</f>
        <v>26.833333333333332</v>
      </c>
      <c r="I60" s="1">
        <v>41</v>
      </c>
    </row>
    <row r="61" spans="8:19" x14ac:dyDescent="0.55000000000000004">
      <c r="H61" s="1">
        <v>27</v>
      </c>
      <c r="I61" s="1">
        <v>42</v>
      </c>
    </row>
    <row r="62" spans="8:19" x14ac:dyDescent="0.55000000000000004">
      <c r="H62" s="1">
        <f>27+1/6</f>
        <v>27.166666666666668</v>
      </c>
      <c r="I62" s="1">
        <v>43</v>
      </c>
    </row>
    <row r="63" spans="8:19" x14ac:dyDescent="0.55000000000000004">
      <c r="H63" s="1">
        <f>27+2/6</f>
        <v>27.333333333333332</v>
      </c>
      <c r="I63" s="1">
        <v>44</v>
      </c>
    </row>
    <row r="64" spans="8:19" x14ac:dyDescent="0.55000000000000004">
      <c r="H64" s="1">
        <f>27+3/6</f>
        <v>27.5</v>
      </c>
      <c r="I64" s="1">
        <v>45</v>
      </c>
    </row>
    <row r="65" spans="8:17" x14ac:dyDescent="0.55000000000000004">
      <c r="H65" s="1">
        <f>27+4/6</f>
        <v>27.666666666666668</v>
      </c>
      <c r="I65" s="1">
        <v>46</v>
      </c>
    </row>
    <row r="66" spans="8:17" x14ac:dyDescent="0.55000000000000004">
      <c r="H66" s="1">
        <f>27+5/6</f>
        <v>27.833333333333332</v>
      </c>
      <c r="I66" s="1">
        <v>47</v>
      </c>
      <c r="L66" s="1">
        <v>30</v>
      </c>
      <c r="M66" s="1">
        <v>1</v>
      </c>
      <c r="N66" s="1">
        <v>30</v>
      </c>
      <c r="O66" s="1">
        <v>1</v>
      </c>
      <c r="P66" s="1">
        <v>30</v>
      </c>
      <c r="Q66" s="1">
        <v>1</v>
      </c>
    </row>
    <row r="67" spans="8:17" x14ac:dyDescent="0.55000000000000004">
      <c r="H67" s="1">
        <v>28</v>
      </c>
      <c r="I67" s="1">
        <v>48</v>
      </c>
      <c r="L67" s="1">
        <v>31</v>
      </c>
      <c r="M67" s="1">
        <v>3.3</v>
      </c>
      <c r="N67" s="1">
        <v>30.1</v>
      </c>
      <c r="O67" s="1">
        <v>1.23</v>
      </c>
      <c r="P67" s="1">
        <v>30.01</v>
      </c>
      <c r="Q67" s="1">
        <v>1.0229999999999999</v>
      </c>
    </row>
    <row r="68" spans="8:17" x14ac:dyDescent="0.55000000000000004">
      <c r="H68" s="1">
        <f>28+1/6</f>
        <v>28.166666666666668</v>
      </c>
      <c r="I68" s="1">
        <v>49</v>
      </c>
      <c r="L68" s="1">
        <v>32</v>
      </c>
      <c r="M68" s="1">
        <v>5.6</v>
      </c>
      <c r="N68" s="1">
        <v>30.2</v>
      </c>
      <c r="O68" s="1">
        <v>1.46</v>
      </c>
      <c r="P68" s="1">
        <v>30.02</v>
      </c>
      <c r="Q68" s="1">
        <v>1.046</v>
      </c>
    </row>
    <row r="69" spans="8:17" x14ac:dyDescent="0.55000000000000004">
      <c r="H69" s="1">
        <f>28+2/6</f>
        <v>28.333333333333332</v>
      </c>
      <c r="I69" s="1">
        <v>50</v>
      </c>
      <c r="L69" s="1">
        <v>33</v>
      </c>
      <c r="M69" s="1">
        <v>7.9</v>
      </c>
      <c r="N69" s="1">
        <v>30.3</v>
      </c>
      <c r="O69" s="1">
        <v>1.69</v>
      </c>
      <c r="P69" s="1">
        <v>30.03</v>
      </c>
      <c r="Q69" s="1">
        <v>1.069</v>
      </c>
    </row>
    <row r="70" spans="8:17" x14ac:dyDescent="0.55000000000000004">
      <c r="H70" s="1">
        <f>28+3/6</f>
        <v>28.5</v>
      </c>
      <c r="I70" s="1">
        <v>51</v>
      </c>
      <c r="L70" s="1">
        <v>34</v>
      </c>
      <c r="M70" s="1">
        <v>10.199999999999999</v>
      </c>
      <c r="N70" s="1">
        <v>30.4</v>
      </c>
      <c r="O70" s="1">
        <v>1.92</v>
      </c>
      <c r="P70" s="1">
        <v>30.04</v>
      </c>
      <c r="Q70" s="1">
        <v>1.0920000000000001</v>
      </c>
    </row>
    <row r="71" spans="8:17" x14ac:dyDescent="0.55000000000000004">
      <c r="H71" s="1">
        <f>28+4/6</f>
        <v>28.666666666666668</v>
      </c>
      <c r="I71" s="1">
        <v>52</v>
      </c>
      <c r="L71" s="1">
        <v>35</v>
      </c>
      <c r="M71" s="1">
        <v>12.5</v>
      </c>
      <c r="N71" s="1">
        <v>30.5</v>
      </c>
      <c r="O71" s="1">
        <v>2.15</v>
      </c>
      <c r="P71" s="1">
        <v>30.05</v>
      </c>
      <c r="Q71" s="1">
        <v>1.115</v>
      </c>
    </row>
    <row r="72" spans="8:17" x14ac:dyDescent="0.55000000000000004">
      <c r="H72" s="1">
        <f>28+5/6</f>
        <v>28.833333333333332</v>
      </c>
      <c r="I72" s="1">
        <v>53</v>
      </c>
      <c r="L72" s="1">
        <v>36</v>
      </c>
      <c r="M72" s="1">
        <v>14.8</v>
      </c>
      <c r="N72" s="1">
        <v>30.6</v>
      </c>
      <c r="O72" s="1">
        <v>2.38</v>
      </c>
      <c r="P72" s="1">
        <v>30.06</v>
      </c>
      <c r="Q72" s="1">
        <v>1.1379999999999999</v>
      </c>
    </row>
    <row r="73" spans="8:17" x14ac:dyDescent="0.55000000000000004">
      <c r="H73" s="1">
        <v>29</v>
      </c>
      <c r="I73" s="1">
        <v>54</v>
      </c>
      <c r="L73" s="1">
        <v>37</v>
      </c>
      <c r="M73" s="1">
        <v>17.100000000000001</v>
      </c>
      <c r="N73" s="1">
        <v>30.7</v>
      </c>
      <c r="O73" s="1">
        <v>2.61</v>
      </c>
      <c r="P73" s="1">
        <v>30.07</v>
      </c>
      <c r="Q73" s="1">
        <v>1.161</v>
      </c>
    </row>
    <row r="74" spans="8:17" x14ac:dyDescent="0.55000000000000004">
      <c r="H74" s="1">
        <f>29+1/6</f>
        <v>29.166666666666668</v>
      </c>
      <c r="I74" s="1">
        <v>55</v>
      </c>
      <c r="L74" s="1">
        <v>38</v>
      </c>
      <c r="M74" s="1">
        <v>19.399999999999999</v>
      </c>
      <c r="N74" s="1">
        <v>30.8</v>
      </c>
      <c r="O74" s="1">
        <v>2.84</v>
      </c>
      <c r="P74" s="1">
        <v>30.08</v>
      </c>
      <c r="Q74" s="1">
        <v>1.1839999999999999</v>
      </c>
    </row>
    <row r="75" spans="8:17" x14ac:dyDescent="0.55000000000000004">
      <c r="H75" s="1">
        <f>29+2/6</f>
        <v>29.333333333333332</v>
      </c>
      <c r="I75" s="1">
        <v>56</v>
      </c>
      <c r="L75" s="1">
        <v>39</v>
      </c>
      <c r="M75" s="1">
        <v>21.7</v>
      </c>
      <c r="N75" s="1">
        <v>30.9</v>
      </c>
      <c r="O75" s="1">
        <v>3.07</v>
      </c>
      <c r="P75" s="1">
        <v>30.09</v>
      </c>
      <c r="Q75" s="1">
        <v>1.2070000000000001</v>
      </c>
    </row>
    <row r="76" spans="8:17" x14ac:dyDescent="0.55000000000000004">
      <c r="H76" s="1">
        <f>29+3/6</f>
        <v>29.5</v>
      </c>
      <c r="I76" s="1">
        <v>57</v>
      </c>
      <c r="L76" s="1">
        <v>40</v>
      </c>
      <c r="M76" s="1">
        <v>24</v>
      </c>
      <c r="N76" s="1">
        <v>31</v>
      </c>
      <c r="O76" s="1">
        <v>3.3</v>
      </c>
      <c r="P76" s="1">
        <v>30.1</v>
      </c>
      <c r="Q76" s="1">
        <v>1.23</v>
      </c>
    </row>
    <row r="77" spans="8:17" x14ac:dyDescent="0.55000000000000004">
      <c r="H77" s="1">
        <f>29+4/6</f>
        <v>29.666666666666668</v>
      </c>
      <c r="I77" s="1">
        <v>58</v>
      </c>
    </row>
    <row r="78" spans="8:17" x14ac:dyDescent="0.55000000000000004">
      <c r="H78" s="1">
        <f>29+5/6</f>
        <v>29.833333333333332</v>
      </c>
      <c r="I78" s="1">
        <v>59</v>
      </c>
    </row>
    <row r="79" spans="8:17" x14ac:dyDescent="0.55000000000000004">
      <c r="H79" s="1">
        <v>30</v>
      </c>
      <c r="I79" s="1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abSelected="1" workbookViewId="0">
      <selection activeCell="I7" sqref="I7"/>
    </sheetView>
  </sheetViews>
  <sheetFormatPr baseColWidth="10" defaultColWidth="9.15625" defaultRowHeight="14.4" x14ac:dyDescent="0.5500000000000000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Rainer Steiger</cp:lastModifiedBy>
  <dcterms:created xsi:type="dcterms:W3CDTF">2015-02-18T21:04:10Z</dcterms:created>
  <dcterms:modified xsi:type="dcterms:W3CDTF">2021-04-19T12:02:27Z</dcterms:modified>
</cp:coreProperties>
</file>