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C:\Users\steig\Desktop\stuff\d_metanet\www_rainer.ch\skript_um_rainer_ch_zu_machen\unterlagen\chemie\excel\"/>
    </mc:Choice>
  </mc:AlternateContent>
  <xr:revisionPtr revIDLastSave="0" documentId="8_{89036199-0E3E-46B4-86A3-F8323C20A54B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Tabelle1" sheetId="1" r:id="rId1"/>
    <sheet name="Tabelle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I6" i="1" s="1"/>
  <c r="B7" i="1"/>
  <c r="I7" i="1" s="1"/>
  <c r="C7" i="1"/>
  <c r="J7" i="1" s="1"/>
  <c r="B8" i="1"/>
  <c r="C8" i="1"/>
  <c r="D8" i="1"/>
  <c r="K8" i="1" s="1"/>
  <c r="I8" i="1"/>
  <c r="J8" i="1"/>
  <c r="B9" i="1"/>
  <c r="C9" i="1"/>
  <c r="D9" i="1"/>
  <c r="E9" i="1"/>
  <c r="I9" i="1"/>
  <c r="J9" i="1"/>
  <c r="K9" i="1"/>
  <c r="L9" i="1"/>
  <c r="B10" i="1"/>
  <c r="C10" i="1"/>
  <c r="D10" i="1"/>
  <c r="E10" i="1"/>
  <c r="L10" i="1" s="1"/>
  <c r="F10" i="1"/>
  <c r="M10" i="1" s="1"/>
  <c r="I10" i="1"/>
  <c r="J10" i="1"/>
  <c r="K10" i="1"/>
  <c r="B11" i="1"/>
  <c r="C11" i="1"/>
  <c r="D11" i="1"/>
  <c r="K11" i="1" s="1"/>
  <c r="E11" i="1"/>
  <c r="L11" i="1" s="1"/>
  <c r="F11" i="1"/>
  <c r="M11" i="1" s="1"/>
  <c r="I11" i="1"/>
  <c r="J11" i="1"/>
  <c r="B12" i="1"/>
  <c r="I12" i="1" s="1"/>
  <c r="C12" i="1"/>
  <c r="J12" i="1" s="1"/>
  <c r="D12" i="1"/>
  <c r="K12" i="1" s="1"/>
  <c r="E12" i="1"/>
  <c r="F12" i="1"/>
  <c r="L12" i="1"/>
  <c r="M12" i="1"/>
  <c r="B13" i="1"/>
  <c r="I13" i="1" s="1"/>
  <c r="C13" i="1"/>
  <c r="D13" i="1"/>
  <c r="E13" i="1"/>
  <c r="F13" i="1"/>
  <c r="J13" i="1"/>
  <c r="K13" i="1"/>
  <c r="L13" i="1"/>
  <c r="M13" i="1"/>
  <c r="B14" i="1"/>
  <c r="C14" i="1"/>
  <c r="D14" i="1"/>
  <c r="E14" i="1"/>
  <c r="L14" i="1" s="1"/>
  <c r="F14" i="1"/>
  <c r="M14" i="1" s="1"/>
  <c r="I14" i="1"/>
  <c r="J14" i="1"/>
  <c r="K14" i="1"/>
  <c r="B15" i="1"/>
  <c r="C15" i="1"/>
  <c r="D15" i="1"/>
  <c r="K15" i="1" s="1"/>
  <c r="E15" i="1"/>
  <c r="L15" i="1" s="1"/>
  <c r="F15" i="1"/>
  <c r="M15" i="1" s="1"/>
  <c r="I15" i="1"/>
  <c r="J15" i="1"/>
  <c r="B16" i="1"/>
  <c r="I16" i="1" s="1"/>
  <c r="C16" i="1"/>
  <c r="J16" i="1" s="1"/>
  <c r="D16" i="1"/>
  <c r="K16" i="1" s="1"/>
  <c r="E16" i="1"/>
  <c r="F16" i="1"/>
  <c r="L16" i="1"/>
  <c r="M16" i="1"/>
  <c r="B17" i="1"/>
  <c r="I17" i="1" s="1"/>
  <c r="C17" i="1"/>
  <c r="D17" i="1"/>
  <c r="E17" i="1"/>
  <c r="F17" i="1"/>
  <c r="J17" i="1"/>
  <c r="K17" i="1"/>
  <c r="L17" i="1"/>
  <c r="M17" i="1"/>
  <c r="B18" i="1"/>
  <c r="C18" i="1"/>
  <c r="D18" i="1"/>
  <c r="E18" i="1"/>
  <c r="L18" i="1" s="1"/>
  <c r="F18" i="1"/>
  <c r="M18" i="1" s="1"/>
  <c r="I18" i="1"/>
  <c r="J18" i="1"/>
  <c r="K18" i="1"/>
  <c r="B19" i="1"/>
  <c r="C19" i="1"/>
  <c r="D19" i="1"/>
  <c r="K19" i="1" s="1"/>
  <c r="E19" i="1"/>
  <c r="L19" i="1" s="1"/>
  <c r="F19" i="1"/>
  <c r="M19" i="1" s="1"/>
  <c r="I19" i="1"/>
  <c r="J19" i="1"/>
  <c r="B20" i="1"/>
  <c r="I20" i="1" s="1"/>
  <c r="C20" i="1"/>
  <c r="J20" i="1" s="1"/>
  <c r="D20" i="1"/>
  <c r="K20" i="1" s="1"/>
  <c r="E20" i="1"/>
  <c r="L20" i="1" s="1"/>
  <c r="F20" i="1"/>
  <c r="M20" i="1"/>
  <c r="B21" i="1"/>
  <c r="I21" i="1" s="1"/>
  <c r="C21" i="1"/>
  <c r="D21" i="1"/>
  <c r="E21" i="1"/>
  <c r="F21" i="1"/>
  <c r="J21" i="1"/>
  <c r="K21" i="1"/>
  <c r="L21" i="1"/>
  <c r="M21" i="1"/>
  <c r="B22" i="1"/>
  <c r="C22" i="1"/>
  <c r="D22" i="1"/>
  <c r="E22" i="1"/>
  <c r="L22" i="1" s="1"/>
  <c r="F22" i="1"/>
  <c r="M22" i="1" s="1"/>
  <c r="I22" i="1"/>
  <c r="J22" i="1"/>
  <c r="K22" i="1"/>
  <c r="B23" i="1"/>
  <c r="C23" i="1"/>
  <c r="D23" i="1"/>
  <c r="K23" i="1" s="1"/>
  <c r="E23" i="1"/>
  <c r="L23" i="1" s="1"/>
  <c r="F23" i="1"/>
  <c r="M23" i="1" s="1"/>
  <c r="I23" i="1"/>
  <c r="J23" i="1"/>
  <c r="B24" i="1"/>
  <c r="I24" i="1" s="1"/>
  <c r="C24" i="1"/>
  <c r="J24" i="1" s="1"/>
  <c r="D24" i="1"/>
  <c r="K24" i="1" s="1"/>
  <c r="E24" i="1"/>
  <c r="L24" i="1" s="1"/>
  <c r="F24" i="1"/>
  <c r="M24" i="1"/>
  <c r="B25" i="1"/>
  <c r="I25" i="1" s="1"/>
  <c r="C25" i="1"/>
  <c r="D25" i="1"/>
  <c r="E25" i="1"/>
  <c r="F25" i="1"/>
  <c r="M25" i="1" s="1"/>
  <c r="J25" i="1"/>
  <c r="K25" i="1"/>
  <c r="L25" i="1"/>
  <c r="B26" i="1"/>
  <c r="C26" i="1"/>
  <c r="D26" i="1"/>
  <c r="E26" i="1"/>
  <c r="L26" i="1" s="1"/>
  <c r="F26" i="1"/>
  <c r="M26" i="1" s="1"/>
  <c r="I26" i="1"/>
  <c r="J26" i="1"/>
  <c r="K26" i="1"/>
  <c r="B27" i="1"/>
  <c r="C27" i="1"/>
  <c r="D27" i="1"/>
  <c r="K27" i="1" s="1"/>
  <c r="E27" i="1"/>
  <c r="L27" i="1" s="1"/>
  <c r="F27" i="1"/>
  <c r="M27" i="1" s="1"/>
  <c r="I27" i="1"/>
  <c r="J27" i="1"/>
  <c r="B28" i="1"/>
  <c r="I28" i="1" s="1"/>
  <c r="C28" i="1"/>
  <c r="J28" i="1" s="1"/>
  <c r="D28" i="1"/>
  <c r="K28" i="1" s="1"/>
  <c r="E28" i="1"/>
  <c r="L28" i="1" s="1"/>
  <c r="F28" i="1"/>
  <c r="M28" i="1"/>
  <c r="B29" i="1"/>
  <c r="I29" i="1" s="1"/>
  <c r="C29" i="1"/>
  <c r="D29" i="1"/>
  <c r="E29" i="1"/>
  <c r="F29" i="1"/>
  <c r="M29" i="1" s="1"/>
  <c r="J29" i="1"/>
  <c r="K29" i="1"/>
  <c r="L29" i="1"/>
  <c r="B30" i="1"/>
  <c r="C30" i="1"/>
  <c r="D30" i="1"/>
  <c r="E30" i="1"/>
  <c r="L30" i="1" s="1"/>
  <c r="F30" i="1"/>
  <c r="M30" i="1" s="1"/>
  <c r="I30" i="1"/>
  <c r="J30" i="1"/>
  <c r="K30" i="1"/>
  <c r="B31" i="1"/>
  <c r="C31" i="1"/>
  <c r="D31" i="1"/>
  <c r="K31" i="1" s="1"/>
  <c r="E31" i="1"/>
  <c r="L31" i="1" s="1"/>
  <c r="F31" i="1"/>
  <c r="M31" i="1" s="1"/>
  <c r="I31" i="1"/>
  <c r="J31" i="1"/>
  <c r="B32" i="1"/>
  <c r="I32" i="1" s="1"/>
  <c r="C32" i="1"/>
  <c r="J32" i="1" s="1"/>
  <c r="D32" i="1"/>
  <c r="K32" i="1" s="1"/>
  <c r="E32" i="1"/>
  <c r="L32" i="1" s="1"/>
  <c r="F32" i="1"/>
  <c r="M32" i="1"/>
  <c r="B33" i="1"/>
  <c r="I33" i="1" s="1"/>
  <c r="C33" i="1"/>
  <c r="D33" i="1"/>
  <c r="E33" i="1"/>
  <c r="F33" i="1"/>
  <c r="M33" i="1" s="1"/>
  <c r="J33" i="1"/>
  <c r="K33" i="1"/>
  <c r="L33" i="1"/>
  <c r="B34" i="1"/>
  <c r="C34" i="1"/>
  <c r="D34" i="1"/>
  <c r="E34" i="1"/>
  <c r="L34" i="1" s="1"/>
  <c r="F34" i="1"/>
  <c r="M34" i="1" s="1"/>
  <c r="I34" i="1"/>
  <c r="J34" i="1"/>
  <c r="K34" i="1"/>
  <c r="B35" i="1"/>
  <c r="C35" i="1"/>
  <c r="D35" i="1"/>
  <c r="K35" i="1" s="1"/>
  <c r="E35" i="1"/>
  <c r="L35" i="1" s="1"/>
  <c r="F35" i="1"/>
  <c r="M35" i="1" s="1"/>
  <c r="I35" i="1"/>
  <c r="J35" i="1"/>
  <c r="B36" i="1"/>
  <c r="I36" i="1" s="1"/>
  <c r="C36" i="1"/>
  <c r="J36" i="1" s="1"/>
  <c r="D36" i="1"/>
  <c r="K36" i="1" s="1"/>
  <c r="E36" i="1"/>
  <c r="L36" i="1" s="1"/>
  <c r="F36" i="1"/>
  <c r="M36" i="1"/>
  <c r="B37" i="1"/>
  <c r="I37" i="1" s="1"/>
  <c r="C37" i="1"/>
  <c r="D37" i="1"/>
  <c r="E37" i="1"/>
  <c r="F37" i="1"/>
  <c r="M37" i="1" s="1"/>
  <c r="J37" i="1"/>
  <c r="K37" i="1"/>
  <c r="L37" i="1"/>
  <c r="B38" i="1"/>
  <c r="C38" i="1"/>
  <c r="D38" i="1"/>
  <c r="E38" i="1"/>
  <c r="L38" i="1" s="1"/>
  <c r="F38" i="1"/>
  <c r="M38" i="1" s="1"/>
  <c r="I38" i="1"/>
  <c r="J38" i="1"/>
  <c r="K38" i="1"/>
  <c r="B39" i="1"/>
  <c r="C39" i="1"/>
  <c r="D39" i="1"/>
  <c r="K39" i="1" s="1"/>
  <c r="E39" i="1"/>
  <c r="L39" i="1" s="1"/>
  <c r="F39" i="1"/>
  <c r="M39" i="1" s="1"/>
  <c r="I39" i="1"/>
  <c r="J39" i="1"/>
  <c r="B40" i="1"/>
  <c r="I40" i="1" s="1"/>
  <c r="C40" i="1"/>
  <c r="J40" i="1" s="1"/>
  <c r="D40" i="1"/>
  <c r="K40" i="1" s="1"/>
  <c r="E40" i="1"/>
  <c r="L40" i="1" s="1"/>
  <c r="F40" i="1"/>
  <c r="M40" i="1"/>
  <c r="B41" i="1"/>
  <c r="I41" i="1" s="1"/>
  <c r="C41" i="1"/>
  <c r="D41" i="1"/>
  <c r="K41" i="1" s="1"/>
  <c r="E41" i="1"/>
  <c r="F41" i="1"/>
  <c r="M41" i="1" s="1"/>
  <c r="J41" i="1"/>
  <c r="L41" i="1"/>
  <c r="B42" i="1"/>
  <c r="C42" i="1"/>
  <c r="D42" i="1"/>
  <c r="E42" i="1"/>
  <c r="L42" i="1" s="1"/>
  <c r="F42" i="1"/>
  <c r="M42" i="1" s="1"/>
  <c r="I42" i="1"/>
  <c r="J42" i="1"/>
  <c r="K42" i="1"/>
  <c r="B43" i="1"/>
  <c r="C43" i="1"/>
  <c r="D43" i="1"/>
  <c r="K43" i="1" s="1"/>
  <c r="E43" i="1"/>
  <c r="L43" i="1" s="1"/>
  <c r="F43" i="1"/>
  <c r="M43" i="1" s="1"/>
  <c r="I43" i="1"/>
  <c r="J43" i="1"/>
  <c r="B44" i="1"/>
  <c r="I44" i="1" s="1"/>
  <c r="C44" i="1"/>
  <c r="J44" i="1" s="1"/>
  <c r="D44" i="1"/>
  <c r="K44" i="1" s="1"/>
  <c r="E44" i="1"/>
  <c r="L44" i="1" s="1"/>
  <c r="F44" i="1"/>
  <c r="M44" i="1"/>
  <c r="B45" i="1"/>
  <c r="I45" i="1" s="1"/>
  <c r="C45" i="1"/>
  <c r="D45" i="1"/>
  <c r="K45" i="1" s="1"/>
  <c r="E45" i="1"/>
  <c r="F45" i="1"/>
  <c r="M45" i="1" s="1"/>
  <c r="J45" i="1"/>
  <c r="L45" i="1"/>
  <c r="B46" i="1"/>
  <c r="C46" i="1"/>
  <c r="D46" i="1"/>
  <c r="E46" i="1"/>
  <c r="L46" i="1" s="1"/>
  <c r="F46" i="1"/>
  <c r="M46" i="1" s="1"/>
  <c r="I46" i="1"/>
  <c r="J46" i="1"/>
  <c r="K46" i="1"/>
  <c r="B47" i="1"/>
  <c r="C47" i="1"/>
  <c r="D47" i="1"/>
  <c r="K47" i="1" s="1"/>
  <c r="E47" i="1"/>
  <c r="L47" i="1" s="1"/>
  <c r="F47" i="1"/>
  <c r="M47" i="1" s="1"/>
  <c r="I47" i="1"/>
  <c r="J47" i="1"/>
  <c r="B48" i="1"/>
  <c r="I48" i="1" s="1"/>
  <c r="C48" i="1"/>
  <c r="J48" i="1" s="1"/>
  <c r="D48" i="1"/>
  <c r="K48" i="1" s="1"/>
  <c r="E48" i="1"/>
  <c r="L48" i="1" s="1"/>
  <c r="F48" i="1"/>
  <c r="M48" i="1"/>
  <c r="B49" i="1"/>
  <c r="I49" i="1" s="1"/>
  <c r="C49" i="1"/>
  <c r="D49" i="1"/>
  <c r="K49" i="1" s="1"/>
  <c r="E49" i="1"/>
  <c r="F49" i="1"/>
  <c r="M49" i="1" s="1"/>
  <c r="J49" i="1"/>
  <c r="L49" i="1"/>
  <c r="B50" i="1"/>
  <c r="I50" i="1" s="1"/>
  <c r="C50" i="1"/>
  <c r="D50" i="1"/>
  <c r="E50" i="1"/>
  <c r="L50" i="1" s="1"/>
  <c r="F50" i="1"/>
  <c r="M50" i="1" s="1"/>
  <c r="J50" i="1"/>
  <c r="K50" i="1"/>
  <c r="B51" i="1"/>
  <c r="C51" i="1"/>
  <c r="D51" i="1"/>
  <c r="K51" i="1" s="1"/>
  <c r="E51" i="1"/>
  <c r="L51" i="1" s="1"/>
  <c r="F51" i="1"/>
  <c r="M51" i="1" s="1"/>
  <c r="I51" i="1"/>
  <c r="J51" i="1"/>
  <c r="B52" i="1"/>
  <c r="I52" i="1" s="1"/>
  <c r="C52" i="1"/>
  <c r="J52" i="1" s="1"/>
  <c r="D52" i="1"/>
  <c r="K52" i="1" s="1"/>
  <c r="E52" i="1"/>
  <c r="L52" i="1" s="1"/>
  <c r="F52" i="1"/>
  <c r="M52" i="1"/>
  <c r="B53" i="1"/>
  <c r="I53" i="1" s="1"/>
  <c r="C53" i="1"/>
  <c r="D53" i="1"/>
  <c r="K53" i="1" s="1"/>
  <c r="E53" i="1"/>
  <c r="F53" i="1"/>
  <c r="M53" i="1" s="1"/>
  <c r="J53" i="1"/>
  <c r="L53" i="1"/>
  <c r="B54" i="1"/>
  <c r="I54" i="1" s="1"/>
  <c r="C54" i="1"/>
  <c r="D54" i="1"/>
  <c r="E54" i="1"/>
  <c r="L54" i="1" s="1"/>
  <c r="F54" i="1"/>
  <c r="M54" i="1" s="1"/>
  <c r="J54" i="1"/>
  <c r="K54" i="1"/>
  <c r="B55" i="1"/>
  <c r="C55" i="1"/>
  <c r="D55" i="1"/>
  <c r="K55" i="1" s="1"/>
  <c r="E55" i="1"/>
  <c r="L55" i="1" s="1"/>
  <c r="F55" i="1"/>
  <c r="M55" i="1" s="1"/>
  <c r="I55" i="1"/>
  <c r="J55" i="1"/>
  <c r="B56" i="1"/>
  <c r="I56" i="1" s="1"/>
  <c r="C56" i="1"/>
  <c r="J56" i="1" s="1"/>
  <c r="D56" i="1"/>
  <c r="K56" i="1" s="1"/>
  <c r="E56" i="1"/>
  <c r="L56" i="1" s="1"/>
  <c r="F56" i="1"/>
  <c r="M56" i="1"/>
  <c r="B57" i="1"/>
  <c r="I57" i="1" s="1"/>
  <c r="C57" i="1"/>
  <c r="D57" i="1"/>
  <c r="K57" i="1" s="1"/>
  <c r="E57" i="1"/>
  <c r="F57" i="1"/>
  <c r="M57" i="1" s="1"/>
  <c r="J57" i="1"/>
  <c r="L57" i="1"/>
  <c r="B58" i="1"/>
  <c r="I58" i="1" s="1"/>
  <c r="C58" i="1"/>
  <c r="D58" i="1"/>
  <c r="E58" i="1"/>
  <c r="L58" i="1" s="1"/>
  <c r="F58" i="1"/>
  <c r="M58" i="1" s="1"/>
  <c r="J58" i="1"/>
  <c r="K58" i="1"/>
  <c r="B59" i="1"/>
  <c r="C59" i="1"/>
  <c r="D59" i="1"/>
  <c r="K59" i="1" s="1"/>
  <c r="E59" i="1"/>
  <c r="L59" i="1" s="1"/>
  <c r="F59" i="1"/>
  <c r="M59" i="1" s="1"/>
  <c r="I59" i="1"/>
  <c r="J59" i="1"/>
  <c r="B60" i="1"/>
  <c r="I60" i="1" s="1"/>
  <c r="C60" i="1"/>
  <c r="J60" i="1" s="1"/>
  <c r="D60" i="1"/>
  <c r="K60" i="1" s="1"/>
  <c r="E60" i="1"/>
  <c r="L60" i="1" s="1"/>
  <c r="F60" i="1"/>
  <c r="M60" i="1"/>
  <c r="B61" i="1"/>
  <c r="I61" i="1" s="1"/>
  <c r="C61" i="1"/>
  <c r="D61" i="1"/>
  <c r="K61" i="1" s="1"/>
  <c r="E61" i="1"/>
  <c r="F61" i="1"/>
  <c r="M61" i="1" s="1"/>
  <c r="J61" i="1"/>
  <c r="L61" i="1"/>
  <c r="B62" i="1"/>
  <c r="I62" i="1" s="1"/>
  <c r="C62" i="1"/>
  <c r="D62" i="1"/>
  <c r="E62" i="1"/>
  <c r="L62" i="1" s="1"/>
  <c r="F62" i="1"/>
  <c r="M62" i="1" s="1"/>
  <c r="J62" i="1"/>
  <c r="K62" i="1"/>
</calcChain>
</file>

<file path=xl/sharedStrings.xml><?xml version="1.0" encoding="utf-8"?>
<sst xmlns="http://schemas.openxmlformats.org/spreadsheetml/2006/main" count="8" uniqueCount="8">
  <si>
    <t>Lyman</t>
  </si>
  <si>
    <t>Balmer</t>
  </si>
  <si>
    <t>Paschen</t>
  </si>
  <si>
    <t>Brackett</t>
  </si>
  <si>
    <t>Pfund</t>
  </si>
  <si>
    <t>n</t>
  </si>
  <si>
    <t>unendlich</t>
  </si>
  <si>
    <t xml:space="preserve">        H-Spektralserien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</si>
</sst>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D_M_-;\-* #,##0.00\ _D_M_-;_-* &quot;-&quot;??\ _D_M_-;_-@_-"/>
    <numFmt numFmtId="165" formatCode="0.0"/>
  </numFmts>
  <fonts count="4" x14ac:knownFonts="1">
    <font>
      <sz val="11"/>
      <name val="Arial"/>
    </font>
    <font>
      <sz val="11"/>
      <name val="Arial"/>
    </font>
    <font>
      <b/>
      <sz val="20"/>
      <color indexed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0" fillId="2" borderId="0" xfId="0" applyFill="1"/>
    <xf numFmtId="165" fontId="0" fillId="0" borderId="0" xfId="0" applyNumberFormat="1"/>
    <xf numFmtId="0" fontId="2" fillId="0" borderId="0" xfId="0" applyFont="1"/>
    <xf numFmtId="164" fontId="3" fillId="0" borderId="0" xfId="1" applyFont="1"/>
    <xf numFmtId="164" fontId="3" fillId="0" borderId="0" xfId="1" applyFont="1" applyAlignment="1">
      <alignment horizontal="left"/>
    </xf>
    <xf numFmtId="0" fontId="0" fillId="2" borderId="0" xfId="0" applyFill="1" applyAlignment="1">
      <alignment horizontal="right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Wellenlängen (nm)</a:t>
            </a:r>
          </a:p>
        </c:rich>
      </c:tx>
      <c:layout>
        <c:manualLayout>
          <c:xMode val="edge"/>
          <c:yMode val="edge"/>
          <c:x val="0.41868154333444763"/>
          <c:y val="4.3956043956043959E-2"/>
        </c:manualLayout>
      </c:layout>
      <c:overlay val="0"/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4.2857165853132435E-2"/>
          <c:y val="0.33516483516483514"/>
          <c:w val="0.931868631883495"/>
          <c:h val="0.30219780219780218"/>
        </c:manualLayout>
      </c:layout>
      <c:scatterChart>
        <c:scatterStyle val="lineMarker"/>
        <c:varyColors val="0"/>
        <c:ser>
          <c:idx val="0"/>
          <c:order val="0"/>
          <c:tx>
            <c:v>Lyman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plus"/>
            <c:size val="2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Tabelle1!$B$6:$B$62</c:f>
              <c:numCache>
                <c:formatCode>0.0</c:formatCode>
                <c:ptCount val="57"/>
                <c:pt idx="0">
                  <c:v>121.54360376785171</c:v>
                </c:pt>
                <c:pt idx="1">
                  <c:v>102.55241567912489</c:v>
                </c:pt>
                <c:pt idx="2">
                  <c:v>97.234883014281365</c:v>
                </c:pt>
                <c:pt idx="3">
                  <c:v>94.955940443634162</c:v>
                </c:pt>
                <c:pt idx="4">
                  <c:v>93.76220862091418</c:v>
                </c:pt>
                <c:pt idx="5">
                  <c:v>93.056821634761477</c:v>
                </c:pt>
                <c:pt idx="6">
                  <c:v>92.604650489791794</c:v>
                </c:pt>
                <c:pt idx="7">
                  <c:v>92.297174111212399</c:v>
                </c:pt>
                <c:pt idx="8">
                  <c:v>92.078487702917968</c:v>
                </c:pt>
                <c:pt idx="9">
                  <c:v>91.917350349437854</c:v>
                </c:pt>
                <c:pt idx="10">
                  <c:v>91.79516927921668</c:v>
                </c:pt>
                <c:pt idx="11">
                  <c:v>91.700308199852401</c:v>
                </c:pt>
                <c:pt idx="12">
                  <c:v>91.625178224995906</c:v>
                </c:pt>
                <c:pt idx="13">
                  <c:v>91.564656856361509</c:v>
                </c:pt>
                <c:pt idx="14">
                  <c:v>91.515184013441285</c:v>
                </c:pt>
                <c:pt idx="15">
                  <c:v>91.474222627367581</c:v>
                </c:pt>
                <c:pt idx="16">
                  <c:v>91.439924816061819</c:v>
                </c:pt>
                <c:pt idx="17">
                  <c:v>91.410918667071812</c:v>
                </c:pt>
                <c:pt idx="18">
                  <c:v>91.386168246505051</c:v>
                </c:pt>
                <c:pt idx="19">
                  <c:v>91.364879423220358</c:v>
                </c:pt>
                <c:pt idx="20">
                  <c:v>91.346435129876141</c:v>
                </c:pt>
                <c:pt idx="21">
                  <c:v>91.330349990331769</c:v>
                </c:pt>
                <c:pt idx="22">
                  <c:v>91.316237961238173</c:v>
                </c:pt>
                <c:pt idx="23">
                  <c:v>91.303788888109764</c:v>
                </c:pt>
                <c:pt idx="24">
                  <c:v>91.29275127451973</c:v>
                </c:pt>
                <c:pt idx="25">
                  <c:v>91.282919450649615</c:v>
                </c:pt>
                <c:pt idx="26">
                  <c:v>91.274123902294775</c:v>
                </c:pt>
                <c:pt idx="27">
                  <c:v>91.266223900681524</c:v>
                </c:pt>
                <c:pt idx="28">
                  <c:v>91.259101827919807</c:v>
                </c:pt>
                <c:pt idx="29">
                  <c:v>91.252658766332416</c:v>
                </c:pt>
                <c:pt idx="30">
                  <c:v>91.246811039794835</c:v>
                </c:pt>
                <c:pt idx="31">
                  <c:v>91.241487479221405</c:v>
                </c:pt>
                <c:pt idx="32">
                  <c:v>91.236627243919855</c:v>
                </c:pt>
                <c:pt idx="33">
                  <c:v>91.232178073295557</c:v>
                </c:pt>
                <c:pt idx="34">
                  <c:v>91.228094874402984</c:v>
                </c:pt>
                <c:pt idx="35">
                  <c:v>91.224338573568531</c:v>
                </c:pt>
                <c:pt idx="36">
                  <c:v>91.220875177119495</c:v>
                </c:pt>
                <c:pt idx="37">
                  <c:v>91.217674998800561</c:v>
                </c:pt>
                <c:pt idx="38">
                  <c:v>91.214712020901842</c:v>
                </c:pt>
                <c:pt idx="39">
                  <c:v>91.21196336328515</c:v>
                </c:pt>
                <c:pt idx="40">
                  <c:v>91.209408839970408</c:v>
                </c:pt>
                <c:pt idx="41">
                  <c:v>91.207030587158201</c:v>
                </c:pt>
                <c:pt idx="42">
                  <c:v>91.204812749829813</c:v>
                </c:pt>
                <c:pt idx="43">
                  <c:v>91.202741216613049</c:v>
                </c:pt>
                <c:pt idx="44">
                  <c:v>91.200803394600797</c:v>
                </c:pt>
                <c:pt idx="45">
                  <c:v>91.198988017386014</c:v>
                </c:pt>
                <c:pt idx="46">
                  <c:v>91.197284980828385</c:v>
                </c:pt>
                <c:pt idx="47">
                  <c:v>91.195685202066244</c:v>
                </c:pt>
                <c:pt idx="48">
                  <c:v>91.194180498088016</c:v>
                </c:pt>
                <c:pt idx="49">
                  <c:v>91.192763480821824</c:v>
                </c:pt>
                <c:pt idx="50">
                  <c:v>91.191427466223928</c:v>
                </c:pt>
                <c:pt idx="51">
                  <c:v>91.19016639527122</c:v>
                </c:pt>
                <c:pt idx="52">
                  <c:v>91.18897476510864</c:v>
                </c:pt>
                <c:pt idx="53">
                  <c:v>91.187847568886767</c:v>
                </c:pt>
                <c:pt idx="54">
                  <c:v>91.186780243058138</c:v>
                </c:pt>
                <c:pt idx="55">
                  <c:v>91.1857686210938</c:v>
                </c:pt>
                <c:pt idx="56">
                  <c:v>91.157702825888791</c:v>
                </c:pt>
              </c:numCache>
            </c:numRef>
          </c:xVal>
          <c:yVal>
            <c:numRef>
              <c:f>Tabelle1!$H$6:$H$62</c:f>
              <c:numCache>
                <c:formatCode>General</c:formatCode>
                <c:ptCount val="57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  <c:pt idx="30">
                  <c:v>0.1</c:v>
                </c:pt>
                <c:pt idx="31">
                  <c:v>0.1</c:v>
                </c:pt>
                <c:pt idx="32">
                  <c:v>0.1</c:v>
                </c:pt>
                <c:pt idx="33">
                  <c:v>0.1</c:v>
                </c:pt>
                <c:pt idx="34">
                  <c:v>0.1</c:v>
                </c:pt>
                <c:pt idx="35">
                  <c:v>0.1</c:v>
                </c:pt>
                <c:pt idx="36">
                  <c:v>0.1</c:v>
                </c:pt>
                <c:pt idx="37">
                  <c:v>0.1</c:v>
                </c:pt>
                <c:pt idx="38">
                  <c:v>0.1</c:v>
                </c:pt>
                <c:pt idx="39">
                  <c:v>0.1</c:v>
                </c:pt>
                <c:pt idx="40">
                  <c:v>0.1</c:v>
                </c:pt>
                <c:pt idx="41">
                  <c:v>0.1</c:v>
                </c:pt>
                <c:pt idx="42">
                  <c:v>0.1</c:v>
                </c:pt>
                <c:pt idx="43">
                  <c:v>0.1</c:v>
                </c:pt>
                <c:pt idx="44">
                  <c:v>0.1</c:v>
                </c:pt>
                <c:pt idx="45">
                  <c:v>0.1</c:v>
                </c:pt>
                <c:pt idx="46">
                  <c:v>0.1</c:v>
                </c:pt>
                <c:pt idx="47">
                  <c:v>0.1</c:v>
                </c:pt>
                <c:pt idx="48">
                  <c:v>0.1</c:v>
                </c:pt>
                <c:pt idx="49">
                  <c:v>0.1</c:v>
                </c:pt>
                <c:pt idx="50">
                  <c:v>0.1</c:v>
                </c:pt>
                <c:pt idx="51">
                  <c:v>0.1</c:v>
                </c:pt>
                <c:pt idx="52">
                  <c:v>0.1</c:v>
                </c:pt>
                <c:pt idx="53">
                  <c:v>0.1</c:v>
                </c:pt>
                <c:pt idx="54">
                  <c:v>0.1</c:v>
                </c:pt>
                <c:pt idx="55">
                  <c:v>0.1</c:v>
                </c:pt>
                <c:pt idx="56">
                  <c:v>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42-4878-8F45-8F197BC1A6B5}"/>
            </c:ext>
          </c:extLst>
        </c:ser>
        <c:ser>
          <c:idx val="1"/>
          <c:order val="1"/>
          <c:tx>
            <c:v>Balmer</c:v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plus"/>
            <c:size val="25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Tabelle1!$C$6:$C$62</c:f>
              <c:numCache>
                <c:formatCode>0.0</c:formatCode>
                <c:ptCount val="57"/>
                <c:pt idx="1">
                  <c:v>656.33546034639926</c:v>
                </c:pt>
                <c:pt idx="2">
                  <c:v>486.17441507140683</c:v>
                </c:pt>
                <c:pt idx="3">
                  <c:v>434.08429917089904</c:v>
                </c:pt>
                <c:pt idx="4">
                  <c:v>410.20966271649957</c:v>
                </c:pt>
                <c:pt idx="5">
                  <c:v>397.04243897498225</c:v>
                </c:pt>
                <c:pt idx="6">
                  <c:v>388.93953205712546</c:v>
                </c:pt>
                <c:pt idx="7">
                  <c:v>383.57267163101255</c:v>
                </c:pt>
                <c:pt idx="8">
                  <c:v>379.82376177453665</c:v>
                </c:pt>
                <c:pt idx="9">
                  <c:v>377.09682194641175</c:v>
                </c:pt>
                <c:pt idx="10">
                  <c:v>375.04883448365672</c:v>
                </c:pt>
                <c:pt idx="11">
                  <c:v>373.47034612303531</c:v>
                </c:pt>
                <c:pt idx="12">
                  <c:v>372.22728653904591</c:v>
                </c:pt>
                <c:pt idx="13">
                  <c:v>371.23046399683216</c:v>
                </c:pt>
                <c:pt idx="14">
                  <c:v>370.41860195916718</c:v>
                </c:pt>
                <c:pt idx="15">
                  <c:v>369.74843672535945</c:v>
                </c:pt>
                <c:pt idx="16">
                  <c:v>369.1886964448496</c:v>
                </c:pt>
                <c:pt idx="17">
                  <c:v>368.71631058986952</c:v>
                </c:pt>
                <c:pt idx="18">
                  <c:v>368.31395081167187</c:v>
                </c:pt>
                <c:pt idx="19">
                  <c:v>367.96839310038405</c:v>
                </c:pt>
                <c:pt idx="20">
                  <c:v>367.66940139775141</c:v>
                </c:pt>
                <c:pt idx="21">
                  <c:v>367.40895081824891</c:v>
                </c:pt>
                <c:pt idx="22">
                  <c:v>367.18067711686672</c:v>
                </c:pt>
                <c:pt idx="23">
                  <c:v>366.97947997539768</c:v>
                </c:pt>
                <c:pt idx="24">
                  <c:v>366.8012327994096</c:v>
                </c:pt>
                <c:pt idx="25">
                  <c:v>366.64256750385067</c:v>
                </c:pt>
                <c:pt idx="26">
                  <c:v>366.50071289998363</c:v>
                </c:pt>
                <c:pt idx="27">
                  <c:v>366.37337193105128</c:v>
                </c:pt>
                <c:pt idx="28">
                  <c:v>366.25862742544604</c:v>
                </c:pt>
                <c:pt idx="29">
                  <c:v>366.1548690310517</c:v>
                </c:pt>
                <c:pt idx="30">
                  <c:v>366.06073605376514</c:v>
                </c:pt>
                <c:pt idx="31">
                  <c:v>365.97507235905209</c:v>
                </c:pt>
                <c:pt idx="32">
                  <c:v>365.89689050947032</c:v>
                </c:pt>
                <c:pt idx="33">
                  <c:v>365.82534303591734</c:v>
                </c:pt>
                <c:pt idx="34">
                  <c:v>365.75969926424727</c:v>
                </c:pt>
                <c:pt idx="35">
                  <c:v>365.69932650151429</c:v>
                </c:pt>
                <c:pt idx="36">
                  <c:v>365.64367466828725</c:v>
                </c:pt>
                <c:pt idx="37">
                  <c:v>365.59226367350522</c:v>
                </c:pt>
                <c:pt idx="38">
                  <c:v>365.5446729860202</c:v>
                </c:pt>
                <c:pt idx="39">
                  <c:v>365.50053297631263</c:v>
                </c:pt>
                <c:pt idx="40">
                  <c:v>365.45951769288143</c:v>
                </c:pt>
                <c:pt idx="41">
                  <c:v>365.42133880773628</c:v>
                </c:pt>
                <c:pt idx="42">
                  <c:v>365.38574051950457</c:v>
                </c:pt>
                <c:pt idx="43">
                  <c:v>365.35249524477939</c:v>
                </c:pt>
                <c:pt idx="44">
                  <c:v>365.32139996132707</c:v>
                </c:pt>
                <c:pt idx="45">
                  <c:v>365.29227309276797</c:v>
                </c:pt>
                <c:pt idx="46">
                  <c:v>365.26495184495269</c:v>
                </c:pt>
                <c:pt idx="47">
                  <c:v>365.23928992066578</c:v>
                </c:pt>
                <c:pt idx="48">
                  <c:v>365.21515555243906</c:v>
                </c:pt>
                <c:pt idx="49">
                  <c:v>365.19242980383018</c:v>
                </c:pt>
                <c:pt idx="50">
                  <c:v>365.17100509807892</c:v>
                </c:pt>
                <c:pt idx="51">
                  <c:v>365.15078393999511</c:v>
                </c:pt>
                <c:pt idx="52">
                  <c:v>365.13167780259846</c:v>
                </c:pt>
                <c:pt idx="53">
                  <c:v>365.11360615466879</c:v>
                </c:pt>
                <c:pt idx="54">
                  <c:v>365.0964956091791</c:v>
                </c:pt>
                <c:pt idx="55">
                  <c:v>365.08027917573213</c:v>
                </c:pt>
                <c:pt idx="56">
                  <c:v>364.63081130355516</c:v>
                </c:pt>
              </c:numCache>
            </c:numRef>
          </c:xVal>
          <c:yVal>
            <c:numRef>
              <c:f>Tabelle1!$G$6:$G$62</c:f>
              <c:numCache>
                <c:formatCode>0.0</c:formatCode>
                <c:ptCount val="57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0.2</c:v>
                </c:pt>
                <c:pt idx="36">
                  <c:v>0.2</c:v>
                </c:pt>
                <c:pt idx="37">
                  <c:v>0.2</c:v>
                </c:pt>
                <c:pt idx="38">
                  <c:v>0.2</c:v>
                </c:pt>
                <c:pt idx="39">
                  <c:v>0.2</c:v>
                </c:pt>
                <c:pt idx="40">
                  <c:v>0.2</c:v>
                </c:pt>
                <c:pt idx="41">
                  <c:v>0.2</c:v>
                </c:pt>
                <c:pt idx="42">
                  <c:v>0.2</c:v>
                </c:pt>
                <c:pt idx="43">
                  <c:v>0.2</c:v>
                </c:pt>
                <c:pt idx="44">
                  <c:v>0.2</c:v>
                </c:pt>
                <c:pt idx="45">
                  <c:v>0.2</c:v>
                </c:pt>
                <c:pt idx="46">
                  <c:v>0.2</c:v>
                </c:pt>
                <c:pt idx="47">
                  <c:v>0.2</c:v>
                </c:pt>
                <c:pt idx="48">
                  <c:v>0.2</c:v>
                </c:pt>
                <c:pt idx="49">
                  <c:v>0.2</c:v>
                </c:pt>
                <c:pt idx="50">
                  <c:v>0.2</c:v>
                </c:pt>
                <c:pt idx="51">
                  <c:v>0.2</c:v>
                </c:pt>
                <c:pt idx="52">
                  <c:v>0.2</c:v>
                </c:pt>
                <c:pt idx="53">
                  <c:v>0.2</c:v>
                </c:pt>
                <c:pt idx="54">
                  <c:v>0.2</c:v>
                </c:pt>
                <c:pt idx="55">
                  <c:v>0.2</c:v>
                </c:pt>
                <c:pt idx="56">
                  <c:v>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42-4878-8F45-8F197BC1A6B5}"/>
            </c:ext>
          </c:extLst>
        </c:ser>
        <c:ser>
          <c:idx val="2"/>
          <c:order val="2"/>
          <c:tx>
            <c:v>Paschen</c:v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plus"/>
            <c:size val="25"/>
            <c:spPr>
              <a:noFill/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Tabelle1!$D$6:$D$62</c:f>
              <c:numCache>
                <c:formatCode>0.0</c:formatCode>
                <c:ptCount val="57"/>
                <c:pt idx="2">
                  <c:v>1875.2441724182838</c:v>
                </c:pt>
                <c:pt idx="3">
                  <c:v>1281.9051959890614</c:v>
                </c:pt>
                <c:pt idx="4">
                  <c:v>1093.8924339106654</c:v>
                </c:pt>
                <c:pt idx="5">
                  <c:v>1005.013673655424</c:v>
                </c:pt>
                <c:pt idx="6">
                  <c:v>954.66976050385347</c:v>
                </c:pt>
                <c:pt idx="7">
                  <c:v>922.97174111212405</c:v>
                </c:pt>
                <c:pt idx="8">
                  <c:v>901.55969827802096</c:v>
                </c:pt>
                <c:pt idx="9">
                  <c:v>886.3458783695794</c:v>
                </c:pt>
                <c:pt idx="10">
                  <c:v>875.11394712853246</c:v>
                </c:pt>
                <c:pt idx="11">
                  <c:v>866.56791248860543</c:v>
                </c:pt>
                <c:pt idx="12">
                  <c:v>859.9047475126622</c:v>
                </c:pt>
                <c:pt idx="13">
                  <c:v>854.60346399270747</c:v>
                </c:pt>
                <c:pt idx="14">
                  <c:v>850.31314700748089</c:v>
                </c:pt>
                <c:pt idx="15">
                  <c:v>846.78994660763124</c:v>
                </c:pt>
                <c:pt idx="16">
                  <c:v>843.85987758822762</c:v>
                </c:pt>
                <c:pt idx="17">
                  <c:v>841.39595591282011</c:v>
                </c:pt>
                <c:pt idx="18">
                  <c:v>839.30365773196843</c:v>
                </c:pt>
                <c:pt idx="19">
                  <c:v>837.5113947128533</c:v>
                </c:pt>
                <c:pt idx="20">
                  <c:v>835.96411265172958</c:v>
                </c:pt>
                <c:pt idx="21">
                  <c:v>834.61889068087794</c:v>
                </c:pt>
                <c:pt idx="22">
                  <c:v>833.44185440812601</c:v>
                </c:pt>
                <c:pt idx="23">
                  <c:v>832.40597142146828</c:v>
                </c:pt>
                <c:pt idx="24">
                  <c:v>831.48945126342937</c:v>
                </c:pt>
                <c:pt idx="25">
                  <c:v>830.67456700091168</c:v>
                </c:pt>
                <c:pt idx="26">
                  <c:v>829.94677566383393</c:v>
                </c:pt>
                <c:pt idx="27">
                  <c:v>829.2940537129233</c:v>
                </c:pt>
                <c:pt idx="28">
                  <c:v>828.70638932626173</c:v>
                </c:pt>
                <c:pt idx="29">
                  <c:v>828.17539048436151</c:v>
                </c:pt>
                <c:pt idx="30">
                  <c:v>827.69397955013903</c:v>
                </c:pt>
                <c:pt idx="31">
                  <c:v>827.25615314494087</c:v>
                </c:pt>
                <c:pt idx="32">
                  <c:v>826.8567918051848</c:v>
                </c:pt>
                <c:pt idx="33">
                  <c:v>826.49150794031573</c:v>
                </c:pt>
                <c:pt idx="34">
                  <c:v>826.15652351295023</c:v>
                </c:pt>
                <c:pt idx="35">
                  <c:v>825.84857096895291</c:v>
                </c:pt>
                <c:pt idx="36">
                  <c:v>825.56481249146384</c:v>
                </c:pt>
                <c:pt idx="37">
                  <c:v>825.30277379867175</c:v>
                </c:pt>
                <c:pt idx="38">
                  <c:v>825.0602895617842</c:v>
                </c:pt>
                <c:pt idx="39">
                  <c:v>824.83545816559308</c:v>
                </c:pt>
                <c:pt idx="40">
                  <c:v>824.62660402496317</c:v>
                </c:pt>
                <c:pt idx="41">
                  <c:v>824.43224604653005</c:v>
                </c:pt>
                <c:pt idx="42">
                  <c:v>824.25107111483464</c:v>
                </c:pt>
                <c:pt idx="43">
                  <c:v>824.08191170725354</c:v>
                </c:pt>
                <c:pt idx="44">
                  <c:v>823.92372691800006</c:v>
                </c:pt>
                <c:pt idx="45">
                  <c:v>823.77558630977046</c:v>
                </c:pt>
                <c:pt idx="46">
                  <c:v>823.63665612097168</c:v>
                </c:pt>
                <c:pt idx="47">
                  <c:v>823.50618744340761</c:v>
                </c:pt>
                <c:pt idx="48">
                  <c:v>823.38350605479638</c:v>
                </c:pt>
                <c:pt idx="49">
                  <c:v>823.2680036463081</c:v>
                </c:pt>
                <c:pt idx="50">
                  <c:v>823.15913023036353</c:v>
                </c:pt>
                <c:pt idx="51">
                  <c:v>823.05638755046232</c:v>
                </c:pt>
                <c:pt idx="52">
                  <c:v>822.95932334455642</c:v>
                </c:pt>
                <c:pt idx="53">
                  <c:v>822.86752633780577</c:v>
                </c:pt>
                <c:pt idx="54">
                  <c:v>822.78062186053251</c:v>
                </c:pt>
                <c:pt idx="55">
                  <c:v>822.69826800364626</c:v>
                </c:pt>
                <c:pt idx="56">
                  <c:v>820.41932543299913</c:v>
                </c:pt>
              </c:numCache>
            </c:numRef>
          </c:xVal>
          <c:yVal>
            <c:numRef>
              <c:f>Tabelle1!$H$6:$H$62</c:f>
              <c:numCache>
                <c:formatCode>General</c:formatCode>
                <c:ptCount val="57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  <c:pt idx="30">
                  <c:v>0.1</c:v>
                </c:pt>
                <c:pt idx="31">
                  <c:v>0.1</c:v>
                </c:pt>
                <c:pt idx="32">
                  <c:v>0.1</c:v>
                </c:pt>
                <c:pt idx="33">
                  <c:v>0.1</c:v>
                </c:pt>
                <c:pt idx="34">
                  <c:v>0.1</c:v>
                </c:pt>
                <c:pt idx="35">
                  <c:v>0.1</c:v>
                </c:pt>
                <c:pt idx="36">
                  <c:v>0.1</c:v>
                </c:pt>
                <c:pt idx="37">
                  <c:v>0.1</c:v>
                </c:pt>
                <c:pt idx="38">
                  <c:v>0.1</c:v>
                </c:pt>
                <c:pt idx="39">
                  <c:v>0.1</c:v>
                </c:pt>
                <c:pt idx="40">
                  <c:v>0.1</c:v>
                </c:pt>
                <c:pt idx="41">
                  <c:v>0.1</c:v>
                </c:pt>
                <c:pt idx="42">
                  <c:v>0.1</c:v>
                </c:pt>
                <c:pt idx="43">
                  <c:v>0.1</c:v>
                </c:pt>
                <c:pt idx="44">
                  <c:v>0.1</c:v>
                </c:pt>
                <c:pt idx="45">
                  <c:v>0.1</c:v>
                </c:pt>
                <c:pt idx="46">
                  <c:v>0.1</c:v>
                </c:pt>
                <c:pt idx="47">
                  <c:v>0.1</c:v>
                </c:pt>
                <c:pt idx="48">
                  <c:v>0.1</c:v>
                </c:pt>
                <c:pt idx="49">
                  <c:v>0.1</c:v>
                </c:pt>
                <c:pt idx="50">
                  <c:v>0.1</c:v>
                </c:pt>
                <c:pt idx="51">
                  <c:v>0.1</c:v>
                </c:pt>
                <c:pt idx="52">
                  <c:v>0.1</c:v>
                </c:pt>
                <c:pt idx="53">
                  <c:v>0.1</c:v>
                </c:pt>
                <c:pt idx="54">
                  <c:v>0.1</c:v>
                </c:pt>
                <c:pt idx="55">
                  <c:v>0.1</c:v>
                </c:pt>
                <c:pt idx="56">
                  <c:v>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742-4878-8F45-8F197BC1A6B5}"/>
            </c:ext>
          </c:extLst>
        </c:ser>
        <c:ser>
          <c:idx val="3"/>
          <c:order val="3"/>
          <c:tx>
            <c:v>Brackett</c:v>
          </c:tx>
          <c:spPr>
            <a:ln w="38100">
              <a:solidFill>
                <a:srgbClr val="3366FF"/>
              </a:solidFill>
              <a:prstDash val="solid"/>
            </a:ln>
          </c:spPr>
          <c:marker>
            <c:symbol val="plus"/>
            <c:size val="2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Tabelle1!$E$6:$E$62</c:f>
              <c:numCache>
                <c:formatCode>0.0</c:formatCode>
                <c:ptCount val="57"/>
                <c:pt idx="3">
                  <c:v>4051.4534589283908</c:v>
                </c:pt>
                <c:pt idx="4">
                  <c:v>2625.341841385597</c:v>
                </c:pt>
                <c:pt idx="5">
                  <c:v>2165.6860307726301</c:v>
                </c:pt>
                <c:pt idx="6">
                  <c:v>1944.6976602856273</c:v>
                </c:pt>
                <c:pt idx="7">
                  <c:v>1817.5443517284903</c:v>
                </c:pt>
                <c:pt idx="8">
                  <c:v>1736.3371966835962</c:v>
                </c:pt>
                <c:pt idx="9">
                  <c:v>1680.774406389721</c:v>
                </c:pt>
                <c:pt idx="10">
                  <c:v>1640.8386508659983</c:v>
                </c:pt>
                <c:pt idx="11">
                  <c:v>1611.0485519032895</c:v>
                </c:pt>
                <c:pt idx="12">
                  <c:v>1588.169755899929</c:v>
                </c:pt>
                <c:pt idx="13">
                  <c:v>1570.1805271444957</c:v>
                </c:pt>
                <c:pt idx="14">
                  <c:v>1555.7581282285018</c:v>
                </c:pt>
                <c:pt idx="15">
                  <c:v>1544.0044610509515</c:v>
                </c:pt>
                <c:pt idx="16">
                  <c:v>1534.2906865240502</c:v>
                </c:pt>
                <c:pt idx="17">
                  <c:v>1526.1649029632858</c:v>
                </c:pt>
                <c:pt idx="18">
                  <c:v>1519.2950470981466</c:v>
                </c:pt>
                <c:pt idx="19">
                  <c:v>1513.4323556222853</c:v>
                </c:pt>
                <c:pt idx="20">
                  <c:v>1508.387287785647</c:v>
                </c:pt>
                <c:pt idx="21">
                  <c:v>1504.0132489635921</c:v>
                </c:pt>
                <c:pt idx="22">
                  <c:v>1500.1953379346269</c:v>
                </c:pt>
                <c:pt idx="23">
                  <c:v>1496.8424109341343</c:v>
                </c:pt>
                <c:pt idx="24">
                  <c:v>1493.8813844921413</c:v>
                </c:pt>
                <c:pt idx="25">
                  <c:v>1491.2530796089295</c:v>
                </c:pt>
                <c:pt idx="26">
                  <c:v>1488.9091461561836</c:v>
                </c:pt>
                <c:pt idx="27">
                  <c:v>1486.809756636557</c:v>
                </c:pt>
                <c:pt idx="28">
                  <c:v>1484.9218559873286</c:v>
                </c:pt>
                <c:pt idx="29">
                  <c:v>1483.217818678165</c:v>
                </c:pt>
                <c:pt idx="30">
                  <c:v>1481.6744078366687</c:v>
                </c:pt>
                <c:pt idx="31">
                  <c:v>1480.2719608930906</c:v>
                </c:pt>
                <c:pt idx="32">
                  <c:v>1478.9937469014378</c:v>
                </c:pt>
                <c:pt idx="33">
                  <c:v>1477.8254552418696</c:v>
                </c:pt>
                <c:pt idx="34">
                  <c:v>1476.7547857793984</c:v>
                </c:pt>
                <c:pt idx="35">
                  <c:v>1475.7711180327185</c:v>
                </c:pt>
                <c:pt idx="36">
                  <c:v>1474.8652423594781</c:v>
                </c:pt>
                <c:pt idx="37">
                  <c:v>1474.0291401799532</c:v>
                </c:pt>
                <c:pt idx="38">
                  <c:v>1473.2558032466875</c:v>
                </c:pt>
                <c:pt idx="39">
                  <c:v>1472.5390842072702</c:v>
                </c:pt>
                <c:pt idx="40">
                  <c:v>1471.8735724015362</c:v>
                </c:pt>
                <c:pt idx="41">
                  <c:v>1471.2544901260742</c:v>
                </c:pt>
                <c:pt idx="42">
                  <c:v>1470.6776055910057</c:v>
                </c:pt>
                <c:pt idx="43">
                  <c:v>1470.139159561372</c:v>
                </c:pt>
                <c:pt idx="44">
                  <c:v>1469.6358032729956</c:v>
                </c:pt>
                <c:pt idx="45">
                  <c:v>1469.1645456808999</c:v>
                </c:pt>
                <c:pt idx="46">
                  <c:v>1468.7227084674669</c:v>
                </c:pt>
                <c:pt idx="47">
                  <c:v>1468.307887530123</c:v>
                </c:pt>
                <c:pt idx="48">
                  <c:v>1467.9179199015907</c:v>
                </c:pt>
                <c:pt idx="49">
                  <c:v>1467.5508552426256</c:v>
                </c:pt>
                <c:pt idx="50">
                  <c:v>1467.2049311976384</c:v>
                </c:pt>
                <c:pt idx="51">
                  <c:v>1466.8785520253298</c:v>
                </c:pt>
                <c:pt idx="52">
                  <c:v>1466.5702700154027</c:v>
                </c:pt>
                <c:pt idx="53">
                  <c:v>1466.2787692831564</c:v>
                </c:pt>
                <c:pt idx="54">
                  <c:v>1466.0028515999345</c:v>
                </c:pt>
                <c:pt idx="55">
                  <c:v>1465.7414239718535</c:v>
                </c:pt>
                <c:pt idx="56">
                  <c:v>1458.5232452142207</c:v>
                </c:pt>
              </c:numCache>
            </c:numRef>
          </c:xVal>
          <c:yVal>
            <c:numRef>
              <c:f>Tabelle1!$G$6:$G$62</c:f>
              <c:numCache>
                <c:formatCode>0.0</c:formatCode>
                <c:ptCount val="57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0.2</c:v>
                </c:pt>
                <c:pt idx="36">
                  <c:v>0.2</c:v>
                </c:pt>
                <c:pt idx="37">
                  <c:v>0.2</c:v>
                </c:pt>
                <c:pt idx="38">
                  <c:v>0.2</c:v>
                </c:pt>
                <c:pt idx="39">
                  <c:v>0.2</c:v>
                </c:pt>
                <c:pt idx="40">
                  <c:v>0.2</c:v>
                </c:pt>
                <c:pt idx="41">
                  <c:v>0.2</c:v>
                </c:pt>
                <c:pt idx="42">
                  <c:v>0.2</c:v>
                </c:pt>
                <c:pt idx="43">
                  <c:v>0.2</c:v>
                </c:pt>
                <c:pt idx="44">
                  <c:v>0.2</c:v>
                </c:pt>
                <c:pt idx="45">
                  <c:v>0.2</c:v>
                </c:pt>
                <c:pt idx="46">
                  <c:v>0.2</c:v>
                </c:pt>
                <c:pt idx="47">
                  <c:v>0.2</c:v>
                </c:pt>
                <c:pt idx="48">
                  <c:v>0.2</c:v>
                </c:pt>
                <c:pt idx="49">
                  <c:v>0.2</c:v>
                </c:pt>
                <c:pt idx="50">
                  <c:v>0.2</c:v>
                </c:pt>
                <c:pt idx="51">
                  <c:v>0.2</c:v>
                </c:pt>
                <c:pt idx="52">
                  <c:v>0.2</c:v>
                </c:pt>
                <c:pt idx="53">
                  <c:v>0.2</c:v>
                </c:pt>
                <c:pt idx="54">
                  <c:v>0.2</c:v>
                </c:pt>
                <c:pt idx="55">
                  <c:v>0.2</c:v>
                </c:pt>
                <c:pt idx="56">
                  <c:v>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742-4878-8F45-8F197BC1A6B5}"/>
            </c:ext>
          </c:extLst>
        </c:ser>
        <c:ser>
          <c:idx val="4"/>
          <c:order val="4"/>
          <c:tx>
            <c:v>Pfund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plus"/>
            <c:size val="2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Tabelle1!$F$6:$F$62</c:f>
              <c:numCache>
                <c:formatCode>0.0</c:formatCode>
                <c:ptCount val="57"/>
                <c:pt idx="4">
                  <c:v>7458.3575039363532</c:v>
                </c:pt>
                <c:pt idx="5">
                  <c:v>4652.8410817380727</c:v>
                </c:pt>
                <c:pt idx="6">
                  <c:v>3739.8031928569758</c:v>
                </c:pt>
                <c:pt idx="7">
                  <c:v>3296.3276468290137</c:v>
                </c:pt>
                <c:pt idx="8">
                  <c:v>3038.5900941962932</c:v>
                </c:pt>
                <c:pt idx="9">
                  <c:v>2872.4171984199334</c:v>
                </c:pt>
                <c:pt idx="10">
                  <c:v>2757.7120182621811</c:v>
                </c:pt>
                <c:pt idx="11">
                  <c:v>2674.5923224956955</c:v>
                </c:pt>
                <c:pt idx="12">
                  <c:v>2612.121309045936</c:v>
                </c:pt>
                <c:pt idx="13">
                  <c:v>2563.8103919781224</c:v>
                </c:pt>
                <c:pt idx="14">
                  <c:v>2525.5813769943211</c:v>
                </c:pt>
                <c:pt idx="15">
                  <c:v>2494.7515262009333</c:v>
                </c:pt>
                <c:pt idx="16">
                  <c:v>2469.4896083267531</c:v>
                </c:pt>
                <c:pt idx="17">
                  <c:v>2448.5067500108521</c:v>
                </c:pt>
                <c:pt idx="18">
                  <c:v>2430.8720753570346</c:v>
                </c:pt>
                <c:pt idx="19">
                  <c:v>2415.8982539793842</c:v>
                </c:pt>
                <c:pt idx="20">
                  <c:v>2403.0679829918395</c:v>
                </c:pt>
                <c:pt idx="21">
                  <c:v>2391.985356889641</c:v>
                </c:pt>
                <c:pt idx="22">
                  <c:v>2382.3428687709593</c:v>
                </c:pt>
                <c:pt idx="23">
                  <c:v>2373.8985110908538</c:v>
                </c:pt>
                <c:pt idx="24">
                  <c:v>2366.4595664478043</c:v>
                </c:pt>
                <c:pt idx="25">
                  <c:v>2359.8709289798621</c:v>
                </c:pt>
                <c:pt idx="26">
                  <c:v>2354.0065551876419</c:v>
                </c:pt>
                <c:pt idx="27">
                  <c:v>2348.7631150910684</c:v>
                </c:pt>
                <c:pt idx="28">
                  <c:v>2344.0552155228543</c:v>
                </c:pt>
                <c:pt idx="29">
                  <c:v>2339.8117632392928</c:v>
                </c:pt>
                <c:pt idx="30">
                  <c:v>2335.973165508261</c:v>
                </c:pt>
                <c:pt idx="31">
                  <c:v>2332.4891536041559</c:v>
                </c:pt>
                <c:pt idx="32">
                  <c:v>2329.3170748613493</c:v>
                </c:pt>
                <c:pt idx="33">
                  <c:v>2326.4205408690368</c:v>
                </c:pt>
                <c:pt idx="34">
                  <c:v>2323.7683489841043</c:v>
                </c:pt>
                <c:pt idx="35">
                  <c:v>2321.3336154881281</c:v>
                </c:pt>
                <c:pt idx="36">
                  <c:v>2319.0930740060498</c:v>
                </c:pt>
                <c:pt idx="37">
                  <c:v>2317.0265039802275</c:v>
                </c:pt>
                <c:pt idx="38">
                  <c:v>2315.1162622447946</c:v>
                </c:pt>
                <c:pt idx="39">
                  <c:v>2313.3468968949128</c:v>
                </c:pt>
                <c:pt idx="40">
                  <c:v>2311.7048272695206</c:v>
                </c:pt>
                <c:pt idx="41">
                  <c:v>2310.1780773720993</c:v>
                </c:pt>
                <c:pt idx="42">
                  <c:v>2308.7560527331329</c:v>
                </c:pt>
                <c:pt idx="43">
                  <c:v>2307.4293527803097</c:v>
                </c:pt>
                <c:pt idx="44">
                  <c:v>2306.189612381404</c:v>
                </c:pt>
                <c:pt idx="45">
                  <c:v>2305.0293674723939</c:v>
                </c:pt>
                <c:pt idx="46">
                  <c:v>2303.9419406630955</c:v>
                </c:pt>
                <c:pt idx="47">
                  <c:v>2302.9213434865214</c:v>
                </c:pt>
                <c:pt idx="48">
                  <c:v>2301.9621925729489</c:v>
                </c:pt>
                <c:pt idx="49">
                  <c:v>2301.0596375207365</c:v>
                </c:pt>
                <c:pt idx="50">
                  <c:v>2300.2092986301163</c:v>
                </c:pt>
                <c:pt idx="51">
                  <c:v>2299.4072129842098</c:v>
                </c:pt>
                <c:pt idx="52">
                  <c:v>2298.6497876192643</c:v>
                </c:pt>
                <c:pt idx="53">
                  <c:v>2297.933758735946</c:v>
                </c:pt>
                <c:pt idx="54">
                  <c:v>2297.2561560751142</c:v>
                </c:pt>
                <c:pt idx="55">
                  <c:v>2296.6142717223374</c:v>
                </c:pt>
                <c:pt idx="56">
                  <c:v>2278.9425706472193</c:v>
                </c:pt>
              </c:numCache>
            </c:numRef>
          </c:xVal>
          <c:yVal>
            <c:numRef>
              <c:f>Tabelle1!$H$6:$H$62</c:f>
              <c:numCache>
                <c:formatCode>General</c:formatCode>
                <c:ptCount val="57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  <c:pt idx="30">
                  <c:v>0.1</c:v>
                </c:pt>
                <c:pt idx="31">
                  <c:v>0.1</c:v>
                </c:pt>
                <c:pt idx="32">
                  <c:v>0.1</c:v>
                </c:pt>
                <c:pt idx="33">
                  <c:v>0.1</c:v>
                </c:pt>
                <c:pt idx="34">
                  <c:v>0.1</c:v>
                </c:pt>
                <c:pt idx="35">
                  <c:v>0.1</c:v>
                </c:pt>
                <c:pt idx="36">
                  <c:v>0.1</c:v>
                </c:pt>
                <c:pt idx="37">
                  <c:v>0.1</c:v>
                </c:pt>
                <c:pt idx="38">
                  <c:v>0.1</c:v>
                </c:pt>
                <c:pt idx="39">
                  <c:v>0.1</c:v>
                </c:pt>
                <c:pt idx="40">
                  <c:v>0.1</c:v>
                </c:pt>
                <c:pt idx="41">
                  <c:v>0.1</c:v>
                </c:pt>
                <c:pt idx="42">
                  <c:v>0.1</c:v>
                </c:pt>
                <c:pt idx="43">
                  <c:v>0.1</c:v>
                </c:pt>
                <c:pt idx="44">
                  <c:v>0.1</c:v>
                </c:pt>
                <c:pt idx="45">
                  <c:v>0.1</c:v>
                </c:pt>
                <c:pt idx="46">
                  <c:v>0.1</c:v>
                </c:pt>
                <c:pt idx="47">
                  <c:v>0.1</c:v>
                </c:pt>
                <c:pt idx="48">
                  <c:v>0.1</c:v>
                </c:pt>
                <c:pt idx="49">
                  <c:v>0.1</c:v>
                </c:pt>
                <c:pt idx="50">
                  <c:v>0.1</c:v>
                </c:pt>
                <c:pt idx="51">
                  <c:v>0.1</c:v>
                </c:pt>
                <c:pt idx="52">
                  <c:v>0.1</c:v>
                </c:pt>
                <c:pt idx="53">
                  <c:v>0.1</c:v>
                </c:pt>
                <c:pt idx="54">
                  <c:v>0.1</c:v>
                </c:pt>
                <c:pt idx="55">
                  <c:v>0.1</c:v>
                </c:pt>
                <c:pt idx="56">
                  <c:v>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742-4878-8F45-8F197BC1A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355328"/>
        <c:axId val="65873024"/>
      </c:scatterChart>
      <c:valAx>
        <c:axId val="64355328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873024"/>
        <c:crosses val="autoZero"/>
        <c:crossBetween val="midCat"/>
      </c:valAx>
      <c:valAx>
        <c:axId val="65873024"/>
        <c:scaling>
          <c:orientation val="minMax"/>
          <c:max val="0.2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4355328"/>
        <c:crosses val="autoZero"/>
        <c:crossBetween val="midCat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3846166641358302"/>
          <c:y val="0.79120879120879117"/>
          <c:w val="0.51318708854904738"/>
          <c:h val="0.1098901098901098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Frequenzen (·10</a:t>
            </a:r>
            <a:r>
              <a:rPr lang="de-DE" sz="12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15 </a:t>
            </a:r>
            <a:r>
              <a:rPr lang="de-D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Hz; logarithmisch)</a:t>
            </a:r>
          </a:p>
        </c:rich>
      </c:tx>
      <c:layout>
        <c:manualLayout>
          <c:xMode val="edge"/>
          <c:yMode val="edge"/>
          <c:x val="0.34320212188412519"/>
          <c:y val="2.5641154052253867E-2"/>
        </c:manualLayout>
      </c:layout>
      <c:overlay val="0"/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4.6052680891799543E-2"/>
          <c:y val="0.31282207943749718"/>
          <c:w val="0.91776414062943379"/>
          <c:h val="0.35384792592110337"/>
        </c:manualLayout>
      </c:layout>
      <c:scatterChart>
        <c:scatterStyle val="lineMarker"/>
        <c:varyColors val="0"/>
        <c:ser>
          <c:idx val="0"/>
          <c:order val="0"/>
          <c:tx>
            <c:v>Lyman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plus"/>
            <c:size val="2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Tabelle1!$I$6:$I$62</c:f>
              <c:numCache>
                <c:formatCode>_-* #,##0.00\ _D_M_-;\-* #,##0.00\ _D_M_-;_-* "-"??\ _D_M_-;_-@_-</c:formatCode>
                <c:ptCount val="57"/>
                <c:pt idx="0">
                  <c:v>2.4682500000000003</c:v>
                </c:pt>
                <c:pt idx="1">
                  <c:v>2.9253333333333331</c:v>
                </c:pt>
                <c:pt idx="2">
                  <c:v>3.0853125000000001</c:v>
                </c:pt>
                <c:pt idx="3">
                  <c:v>3.1593599999999999</c:v>
                </c:pt>
                <c:pt idx="4">
                  <c:v>3.1995833333333334</c:v>
                </c:pt>
                <c:pt idx="5">
                  <c:v>3.2238367346938772</c:v>
                </c:pt>
                <c:pt idx="6">
                  <c:v>3.239578125</c:v>
                </c:pt>
                <c:pt idx="7">
                  <c:v>3.2503703703703701</c:v>
                </c:pt>
                <c:pt idx="8">
                  <c:v>3.2580900000000002</c:v>
                </c:pt>
                <c:pt idx="9">
                  <c:v>3.2638016528925626</c:v>
                </c:pt>
                <c:pt idx="10">
                  <c:v>3.2681458333333335</c:v>
                </c:pt>
                <c:pt idx="11">
                  <c:v>3.2715266272189356</c:v>
                </c:pt>
                <c:pt idx="12">
                  <c:v>3.2742091836734697</c:v>
                </c:pt>
                <c:pt idx="13">
                  <c:v>3.2763733333333329</c:v>
                </c:pt>
                <c:pt idx="14">
                  <c:v>3.2781445312500006</c:v>
                </c:pt>
                <c:pt idx="15">
                  <c:v>3.2796124567474041</c:v>
                </c:pt>
                <c:pt idx="16">
                  <c:v>3.280842592592593</c:v>
                </c:pt>
                <c:pt idx="17">
                  <c:v>3.2818836565096952</c:v>
                </c:pt>
                <c:pt idx="18">
                  <c:v>3.2827725000000001</c:v>
                </c:pt>
                <c:pt idx="19">
                  <c:v>3.2835374149659859</c:v>
                </c:pt>
                <c:pt idx="20">
                  <c:v>3.2842004132231399</c:v>
                </c:pt>
                <c:pt idx="21">
                  <c:v>3.2847788279773154</c:v>
                </c:pt>
                <c:pt idx="22">
                  <c:v>3.2852864583333328</c:v>
                </c:pt>
                <c:pt idx="23">
                  <c:v>3.2857343999999995</c:v>
                </c:pt>
                <c:pt idx="24">
                  <c:v>3.2861316568047338</c:v>
                </c:pt>
                <c:pt idx="25">
                  <c:v>3.2864855967078195</c:v>
                </c:pt>
                <c:pt idx="26">
                  <c:v>3.2868022959183674</c:v>
                </c:pt>
                <c:pt idx="27">
                  <c:v>3.2870868014268724</c:v>
                </c:pt>
                <c:pt idx="28">
                  <c:v>3.2873433333333333</c:v>
                </c:pt>
                <c:pt idx="29">
                  <c:v>3.2875754422476589</c:v>
                </c:pt>
                <c:pt idx="30">
                  <c:v>3.2877861328125002</c:v>
                </c:pt>
                <c:pt idx="31">
                  <c:v>3.2879779614325066</c:v>
                </c:pt>
                <c:pt idx="32">
                  <c:v>3.2881531141868514</c:v>
                </c:pt>
                <c:pt idx="33">
                  <c:v>3.2883134693877554</c:v>
                </c:pt>
                <c:pt idx="34">
                  <c:v>3.2884606481481482</c:v>
                </c:pt>
                <c:pt idx="35">
                  <c:v>3.2885960555149745</c:v>
                </c:pt>
                <c:pt idx="36">
                  <c:v>3.2887209141274236</c:v>
                </c:pt>
                <c:pt idx="37">
                  <c:v>3.2888362919132148</c:v>
                </c:pt>
                <c:pt idx="38">
                  <c:v>3.2889431250000003</c:v>
                </c:pt>
                <c:pt idx="39">
                  <c:v>3.289042236763831</c:v>
                </c:pt>
                <c:pt idx="40">
                  <c:v>3.2891343537414963</c:v>
                </c:pt>
                <c:pt idx="41">
                  <c:v>3.2892201189832346</c:v>
                </c:pt>
                <c:pt idx="42">
                  <c:v>3.2893001033057852</c:v>
                </c:pt>
                <c:pt idx="43">
                  <c:v>3.2893748148148148</c:v>
                </c:pt>
                <c:pt idx="44">
                  <c:v>3.2894447069943289</c:v>
                </c:pt>
                <c:pt idx="45">
                  <c:v>3.289510185604346</c:v>
                </c:pt>
                <c:pt idx="46">
                  <c:v>3.2895716145833331</c:v>
                </c:pt>
                <c:pt idx="47">
                  <c:v>3.2896293211162013</c:v>
                </c:pt>
                <c:pt idx="48">
                  <c:v>3.2896836000000005</c:v>
                </c:pt>
                <c:pt idx="49">
                  <c:v>3.289734717416378</c:v>
                </c:pt>
                <c:pt idx="50">
                  <c:v>3.2897829142011838</c:v>
                </c:pt>
                <c:pt idx="51">
                  <c:v>3.2898284086863656</c:v>
                </c:pt>
                <c:pt idx="52">
                  <c:v>3.2898713991769553</c:v>
                </c:pt>
                <c:pt idx="53">
                  <c:v>3.2899120661157024</c:v>
                </c:pt>
                <c:pt idx="54">
                  <c:v>3.2899505739795916</c:v>
                </c:pt>
                <c:pt idx="55">
                  <c:v>3.2899870729455216</c:v>
                </c:pt>
                <c:pt idx="56">
                  <c:v>3.2910000000000004</c:v>
                </c:pt>
              </c:numCache>
            </c:numRef>
          </c:xVal>
          <c:yVal>
            <c:numRef>
              <c:f>Tabelle1!$H$6:$H$62</c:f>
              <c:numCache>
                <c:formatCode>General</c:formatCode>
                <c:ptCount val="57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  <c:pt idx="30">
                  <c:v>0.1</c:v>
                </c:pt>
                <c:pt idx="31">
                  <c:v>0.1</c:v>
                </c:pt>
                <c:pt idx="32">
                  <c:v>0.1</c:v>
                </c:pt>
                <c:pt idx="33">
                  <c:v>0.1</c:v>
                </c:pt>
                <c:pt idx="34">
                  <c:v>0.1</c:v>
                </c:pt>
                <c:pt idx="35">
                  <c:v>0.1</c:v>
                </c:pt>
                <c:pt idx="36">
                  <c:v>0.1</c:v>
                </c:pt>
                <c:pt idx="37">
                  <c:v>0.1</c:v>
                </c:pt>
                <c:pt idx="38">
                  <c:v>0.1</c:v>
                </c:pt>
                <c:pt idx="39">
                  <c:v>0.1</c:v>
                </c:pt>
                <c:pt idx="40">
                  <c:v>0.1</c:v>
                </c:pt>
                <c:pt idx="41">
                  <c:v>0.1</c:v>
                </c:pt>
                <c:pt idx="42">
                  <c:v>0.1</c:v>
                </c:pt>
                <c:pt idx="43">
                  <c:v>0.1</c:v>
                </c:pt>
                <c:pt idx="44">
                  <c:v>0.1</c:v>
                </c:pt>
                <c:pt idx="45">
                  <c:v>0.1</c:v>
                </c:pt>
                <c:pt idx="46">
                  <c:v>0.1</c:v>
                </c:pt>
                <c:pt idx="47">
                  <c:v>0.1</c:v>
                </c:pt>
                <c:pt idx="48">
                  <c:v>0.1</c:v>
                </c:pt>
                <c:pt idx="49">
                  <c:v>0.1</c:v>
                </c:pt>
                <c:pt idx="50">
                  <c:v>0.1</c:v>
                </c:pt>
                <c:pt idx="51">
                  <c:v>0.1</c:v>
                </c:pt>
                <c:pt idx="52">
                  <c:v>0.1</c:v>
                </c:pt>
                <c:pt idx="53">
                  <c:v>0.1</c:v>
                </c:pt>
                <c:pt idx="54">
                  <c:v>0.1</c:v>
                </c:pt>
                <c:pt idx="55">
                  <c:v>0.1</c:v>
                </c:pt>
                <c:pt idx="56">
                  <c:v>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A3-46F8-A8CF-E6FCB7EBDAD5}"/>
            </c:ext>
          </c:extLst>
        </c:ser>
        <c:ser>
          <c:idx val="1"/>
          <c:order val="1"/>
          <c:tx>
            <c:v>Balmer</c:v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plus"/>
            <c:size val="25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Tabelle1!$J$6:$J$62</c:f>
              <c:numCache>
                <c:formatCode>_-* #,##0.00\ _D_M_-;\-* #,##0.00\ _D_M_-;_-* "-"??\ _D_M_-;_-@_-</c:formatCode>
                <c:ptCount val="57"/>
                <c:pt idx="1">
                  <c:v>0.45708333333333329</c:v>
                </c:pt>
                <c:pt idx="2">
                  <c:v>0.61706250000000007</c:v>
                </c:pt>
                <c:pt idx="3">
                  <c:v>0.69110999999999989</c:v>
                </c:pt>
                <c:pt idx="4">
                  <c:v>0.73133333333333328</c:v>
                </c:pt>
                <c:pt idx="5">
                  <c:v>0.7555867346938776</c:v>
                </c:pt>
                <c:pt idx="6">
                  <c:v>0.77132812500000003</c:v>
                </c:pt>
                <c:pt idx="7">
                  <c:v>0.7821203703703703</c:v>
                </c:pt>
                <c:pt idx="8">
                  <c:v>0.78983999999999999</c:v>
                </c:pt>
                <c:pt idx="9">
                  <c:v>0.79555165289256191</c:v>
                </c:pt>
                <c:pt idx="10">
                  <c:v>0.79989583333333336</c:v>
                </c:pt>
                <c:pt idx="11">
                  <c:v>0.80327662721893478</c:v>
                </c:pt>
                <c:pt idx="12">
                  <c:v>0.8059591836734693</c:v>
                </c:pt>
                <c:pt idx="13">
                  <c:v>0.8081233333333333</c:v>
                </c:pt>
                <c:pt idx="14">
                  <c:v>0.80989453124999999</c:v>
                </c:pt>
                <c:pt idx="15">
                  <c:v>0.81136245674740481</c:v>
                </c:pt>
                <c:pt idx="16">
                  <c:v>0.81259259259259253</c:v>
                </c:pt>
                <c:pt idx="17">
                  <c:v>0.81363365650969532</c:v>
                </c:pt>
                <c:pt idx="18">
                  <c:v>0.81452250000000004</c:v>
                </c:pt>
                <c:pt idx="19">
                  <c:v>0.81528741496598633</c:v>
                </c:pt>
                <c:pt idx="20">
                  <c:v>0.81595041322314066</c:v>
                </c:pt>
                <c:pt idx="21">
                  <c:v>0.81652882797731574</c:v>
                </c:pt>
                <c:pt idx="22">
                  <c:v>0.81703645833333338</c:v>
                </c:pt>
                <c:pt idx="23">
                  <c:v>0.81748440000000011</c:v>
                </c:pt>
                <c:pt idx="24">
                  <c:v>0.8178816568047339</c:v>
                </c:pt>
                <c:pt idx="25">
                  <c:v>0.81823559670781887</c:v>
                </c:pt>
                <c:pt idx="26">
                  <c:v>0.81855229591836742</c:v>
                </c:pt>
                <c:pt idx="27">
                  <c:v>0.81883680142687265</c:v>
                </c:pt>
                <c:pt idx="28">
                  <c:v>0.81909333333333323</c:v>
                </c:pt>
                <c:pt idx="29">
                  <c:v>0.81932544224765869</c:v>
                </c:pt>
                <c:pt idx="30">
                  <c:v>0.81953613281250015</c:v>
                </c:pt>
                <c:pt idx="31">
                  <c:v>0.81972796143250704</c:v>
                </c:pt>
                <c:pt idx="32">
                  <c:v>0.81990311418685102</c:v>
                </c:pt>
                <c:pt idx="33">
                  <c:v>0.8200634693877551</c:v>
                </c:pt>
                <c:pt idx="34">
                  <c:v>0.82021064814814826</c:v>
                </c:pt>
                <c:pt idx="35">
                  <c:v>0.82034605551497453</c:v>
                </c:pt>
                <c:pt idx="36">
                  <c:v>0.82047091412742379</c:v>
                </c:pt>
                <c:pt idx="37">
                  <c:v>0.82058629191321497</c:v>
                </c:pt>
                <c:pt idx="38">
                  <c:v>0.82069312500000002</c:v>
                </c:pt>
                <c:pt idx="39">
                  <c:v>0.82079223676383095</c:v>
                </c:pt>
                <c:pt idx="40">
                  <c:v>0.82088435374149649</c:v>
                </c:pt>
                <c:pt idx="41">
                  <c:v>0.82097011898323424</c:v>
                </c:pt>
                <c:pt idx="42">
                  <c:v>0.82105010330578498</c:v>
                </c:pt>
                <c:pt idx="43">
                  <c:v>0.82112481481481492</c:v>
                </c:pt>
                <c:pt idx="44">
                  <c:v>0.82119470699432884</c:v>
                </c:pt>
                <c:pt idx="45">
                  <c:v>0.82126018560434577</c:v>
                </c:pt>
                <c:pt idx="46">
                  <c:v>0.82132161458333319</c:v>
                </c:pt>
                <c:pt idx="47">
                  <c:v>0.82137932111620149</c:v>
                </c:pt>
                <c:pt idx="48">
                  <c:v>0.82143359999999987</c:v>
                </c:pt>
                <c:pt idx="49">
                  <c:v>0.8214847174163783</c:v>
                </c:pt>
                <c:pt idx="50">
                  <c:v>0.82153291420118346</c:v>
                </c:pt>
                <c:pt idx="51">
                  <c:v>0.82157840868636534</c:v>
                </c:pt>
                <c:pt idx="52">
                  <c:v>0.82162139917695487</c:v>
                </c:pt>
                <c:pt idx="53">
                  <c:v>0.82166206611570236</c:v>
                </c:pt>
                <c:pt idx="54">
                  <c:v>0.82170057397959184</c:v>
                </c:pt>
                <c:pt idx="55">
                  <c:v>0.82173707294552167</c:v>
                </c:pt>
                <c:pt idx="56">
                  <c:v>0.82275000000000009</c:v>
                </c:pt>
              </c:numCache>
            </c:numRef>
          </c:xVal>
          <c:yVal>
            <c:numRef>
              <c:f>Tabelle1!$G$6:$G$62</c:f>
              <c:numCache>
                <c:formatCode>0.0</c:formatCode>
                <c:ptCount val="57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0.2</c:v>
                </c:pt>
                <c:pt idx="36">
                  <c:v>0.2</c:v>
                </c:pt>
                <c:pt idx="37">
                  <c:v>0.2</c:v>
                </c:pt>
                <c:pt idx="38">
                  <c:v>0.2</c:v>
                </c:pt>
                <c:pt idx="39">
                  <c:v>0.2</c:v>
                </c:pt>
                <c:pt idx="40">
                  <c:v>0.2</c:v>
                </c:pt>
                <c:pt idx="41">
                  <c:v>0.2</c:v>
                </c:pt>
                <c:pt idx="42">
                  <c:v>0.2</c:v>
                </c:pt>
                <c:pt idx="43">
                  <c:v>0.2</c:v>
                </c:pt>
                <c:pt idx="44">
                  <c:v>0.2</c:v>
                </c:pt>
                <c:pt idx="45">
                  <c:v>0.2</c:v>
                </c:pt>
                <c:pt idx="46">
                  <c:v>0.2</c:v>
                </c:pt>
                <c:pt idx="47">
                  <c:v>0.2</c:v>
                </c:pt>
                <c:pt idx="48">
                  <c:v>0.2</c:v>
                </c:pt>
                <c:pt idx="49">
                  <c:v>0.2</c:v>
                </c:pt>
                <c:pt idx="50">
                  <c:v>0.2</c:v>
                </c:pt>
                <c:pt idx="51">
                  <c:v>0.2</c:v>
                </c:pt>
                <c:pt idx="52">
                  <c:v>0.2</c:v>
                </c:pt>
                <c:pt idx="53">
                  <c:v>0.2</c:v>
                </c:pt>
                <c:pt idx="54">
                  <c:v>0.2</c:v>
                </c:pt>
                <c:pt idx="55">
                  <c:v>0.2</c:v>
                </c:pt>
                <c:pt idx="56">
                  <c:v>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A3-46F8-A8CF-E6FCB7EBDAD5}"/>
            </c:ext>
          </c:extLst>
        </c:ser>
        <c:ser>
          <c:idx val="2"/>
          <c:order val="2"/>
          <c:tx>
            <c:v>Paschen</c:v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plus"/>
            <c:size val="25"/>
            <c:spPr>
              <a:noFill/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Tabelle1!$K$6:$K$62</c:f>
              <c:numCache>
                <c:formatCode>_-* #,##0.00\ _D_M_-;\-* #,##0.00\ _D_M_-;_-* "-"??\ _D_M_-;_-@_-</c:formatCode>
                <c:ptCount val="57"/>
                <c:pt idx="2">
                  <c:v>0.15997916666666664</c:v>
                </c:pt>
                <c:pt idx="3">
                  <c:v>0.23402666666666661</c:v>
                </c:pt>
                <c:pt idx="4">
                  <c:v>0.27424999999999999</c:v>
                </c:pt>
                <c:pt idx="5">
                  <c:v>0.29850340136054421</c:v>
                </c:pt>
                <c:pt idx="6">
                  <c:v>0.31424479166666669</c:v>
                </c:pt>
                <c:pt idx="7">
                  <c:v>0.32503703703703701</c:v>
                </c:pt>
                <c:pt idx="8">
                  <c:v>0.3327566666666667</c:v>
                </c:pt>
                <c:pt idx="9">
                  <c:v>0.33846831955922868</c:v>
                </c:pt>
                <c:pt idx="10">
                  <c:v>0.34281249999999996</c:v>
                </c:pt>
                <c:pt idx="11">
                  <c:v>0.34619329388560149</c:v>
                </c:pt>
                <c:pt idx="12">
                  <c:v>0.34887585034013602</c:v>
                </c:pt>
                <c:pt idx="13">
                  <c:v>0.35103999999999996</c:v>
                </c:pt>
                <c:pt idx="14">
                  <c:v>0.35281119791666665</c:v>
                </c:pt>
                <c:pt idx="15">
                  <c:v>0.35427912341407153</c:v>
                </c:pt>
                <c:pt idx="16">
                  <c:v>0.3555092592592593</c:v>
                </c:pt>
                <c:pt idx="17">
                  <c:v>0.35655032317636193</c:v>
                </c:pt>
                <c:pt idx="18">
                  <c:v>0.35743916666666664</c:v>
                </c:pt>
                <c:pt idx="19">
                  <c:v>0.35820408163265299</c:v>
                </c:pt>
                <c:pt idx="20">
                  <c:v>0.35886707988980721</c:v>
                </c:pt>
                <c:pt idx="21">
                  <c:v>0.35944549464398234</c:v>
                </c:pt>
                <c:pt idx="22">
                  <c:v>0.35995312500000004</c:v>
                </c:pt>
                <c:pt idx="23">
                  <c:v>0.3604010666666666</c:v>
                </c:pt>
                <c:pt idx="24">
                  <c:v>0.3607983234714004</c:v>
                </c:pt>
                <c:pt idx="25">
                  <c:v>0.36115226337448553</c:v>
                </c:pt>
                <c:pt idx="26">
                  <c:v>0.36146896258503403</c:v>
                </c:pt>
                <c:pt idx="27">
                  <c:v>0.36175346809353948</c:v>
                </c:pt>
                <c:pt idx="28">
                  <c:v>0.36201</c:v>
                </c:pt>
                <c:pt idx="29">
                  <c:v>0.36224210891432534</c:v>
                </c:pt>
                <c:pt idx="30">
                  <c:v>0.36245279947916664</c:v>
                </c:pt>
                <c:pt idx="31">
                  <c:v>0.36264462809917347</c:v>
                </c:pt>
                <c:pt idx="32">
                  <c:v>0.36281978085351785</c:v>
                </c:pt>
                <c:pt idx="33">
                  <c:v>0.36298013605442175</c:v>
                </c:pt>
                <c:pt idx="34">
                  <c:v>0.36312731481481481</c:v>
                </c:pt>
                <c:pt idx="35">
                  <c:v>0.36326272218164107</c:v>
                </c:pt>
                <c:pt idx="36">
                  <c:v>0.3633875807940905</c:v>
                </c:pt>
                <c:pt idx="37">
                  <c:v>0.36350295857988163</c:v>
                </c:pt>
                <c:pt idx="38">
                  <c:v>0.36360979166666663</c:v>
                </c:pt>
                <c:pt idx="39">
                  <c:v>0.36370890343049767</c:v>
                </c:pt>
                <c:pt idx="40">
                  <c:v>0.36380102040816326</c:v>
                </c:pt>
                <c:pt idx="41">
                  <c:v>0.36388678564990085</c:v>
                </c:pt>
                <c:pt idx="42">
                  <c:v>0.36396676997245175</c:v>
                </c:pt>
                <c:pt idx="43">
                  <c:v>0.36404148148148147</c:v>
                </c:pt>
                <c:pt idx="44">
                  <c:v>0.36411137366099561</c:v>
                </c:pt>
                <c:pt idx="45">
                  <c:v>0.36417685227101254</c:v>
                </c:pt>
                <c:pt idx="46">
                  <c:v>0.36423828125000002</c:v>
                </c:pt>
                <c:pt idx="47">
                  <c:v>0.3642959877828682</c:v>
                </c:pt>
                <c:pt idx="48">
                  <c:v>0.36435026666666664</c:v>
                </c:pt>
                <c:pt idx="49">
                  <c:v>0.36440138408304495</c:v>
                </c:pt>
                <c:pt idx="50">
                  <c:v>0.36444958086785006</c:v>
                </c:pt>
                <c:pt idx="51">
                  <c:v>0.36449507535303188</c:v>
                </c:pt>
                <c:pt idx="52">
                  <c:v>0.36453806584362136</c:v>
                </c:pt>
                <c:pt idx="53">
                  <c:v>0.36457873278236913</c:v>
                </c:pt>
                <c:pt idx="54">
                  <c:v>0.3646172406462585</c:v>
                </c:pt>
                <c:pt idx="55">
                  <c:v>0.36465373961218839</c:v>
                </c:pt>
                <c:pt idx="56">
                  <c:v>0.36566666666666664</c:v>
                </c:pt>
              </c:numCache>
            </c:numRef>
          </c:xVal>
          <c:yVal>
            <c:numRef>
              <c:f>Tabelle1!$H$6:$H$62</c:f>
              <c:numCache>
                <c:formatCode>General</c:formatCode>
                <c:ptCount val="57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  <c:pt idx="30">
                  <c:v>0.1</c:v>
                </c:pt>
                <c:pt idx="31">
                  <c:v>0.1</c:v>
                </c:pt>
                <c:pt idx="32">
                  <c:v>0.1</c:v>
                </c:pt>
                <c:pt idx="33">
                  <c:v>0.1</c:v>
                </c:pt>
                <c:pt idx="34">
                  <c:v>0.1</c:v>
                </c:pt>
                <c:pt idx="35">
                  <c:v>0.1</c:v>
                </c:pt>
                <c:pt idx="36">
                  <c:v>0.1</c:v>
                </c:pt>
                <c:pt idx="37">
                  <c:v>0.1</c:v>
                </c:pt>
                <c:pt idx="38">
                  <c:v>0.1</c:v>
                </c:pt>
                <c:pt idx="39">
                  <c:v>0.1</c:v>
                </c:pt>
                <c:pt idx="40">
                  <c:v>0.1</c:v>
                </c:pt>
                <c:pt idx="41">
                  <c:v>0.1</c:v>
                </c:pt>
                <c:pt idx="42">
                  <c:v>0.1</c:v>
                </c:pt>
                <c:pt idx="43">
                  <c:v>0.1</c:v>
                </c:pt>
                <c:pt idx="44">
                  <c:v>0.1</c:v>
                </c:pt>
                <c:pt idx="45">
                  <c:v>0.1</c:v>
                </c:pt>
                <c:pt idx="46">
                  <c:v>0.1</c:v>
                </c:pt>
                <c:pt idx="47">
                  <c:v>0.1</c:v>
                </c:pt>
                <c:pt idx="48">
                  <c:v>0.1</c:v>
                </c:pt>
                <c:pt idx="49">
                  <c:v>0.1</c:v>
                </c:pt>
                <c:pt idx="50">
                  <c:v>0.1</c:v>
                </c:pt>
                <c:pt idx="51">
                  <c:v>0.1</c:v>
                </c:pt>
                <c:pt idx="52">
                  <c:v>0.1</c:v>
                </c:pt>
                <c:pt idx="53">
                  <c:v>0.1</c:v>
                </c:pt>
                <c:pt idx="54">
                  <c:v>0.1</c:v>
                </c:pt>
                <c:pt idx="55">
                  <c:v>0.1</c:v>
                </c:pt>
                <c:pt idx="56">
                  <c:v>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0A3-46F8-A8CF-E6FCB7EBDAD5}"/>
            </c:ext>
          </c:extLst>
        </c:ser>
        <c:ser>
          <c:idx val="3"/>
          <c:order val="3"/>
          <c:tx>
            <c:v>Brackett</c:v>
          </c:tx>
          <c:spPr>
            <a:ln w="38100">
              <a:solidFill>
                <a:srgbClr val="3366FF"/>
              </a:solidFill>
              <a:prstDash val="solid"/>
            </a:ln>
          </c:spPr>
          <c:marker>
            <c:symbol val="plus"/>
            <c:size val="2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Tabelle1!$L$6:$L$62</c:f>
              <c:numCache>
                <c:formatCode>_-* #,##0.00\ _D_M_-;\-* #,##0.00\ _D_M_-;_-* "-"??\ _D_M_-;_-@_-</c:formatCode>
                <c:ptCount val="57"/>
                <c:pt idx="3">
                  <c:v>7.4047500000000002E-2</c:v>
                </c:pt>
                <c:pt idx="4">
                  <c:v>0.11427083333333332</c:v>
                </c:pt>
                <c:pt idx="5">
                  <c:v>0.13852423469387756</c:v>
                </c:pt>
                <c:pt idx="6">
                  <c:v>0.15426562500000002</c:v>
                </c:pt>
                <c:pt idx="7">
                  <c:v>0.16505787037037037</c:v>
                </c:pt>
                <c:pt idx="8">
                  <c:v>0.17277749999999997</c:v>
                </c:pt>
                <c:pt idx="9">
                  <c:v>0.17848915289256198</c:v>
                </c:pt>
                <c:pt idx="10">
                  <c:v>0.18283333333333332</c:v>
                </c:pt>
                <c:pt idx="11">
                  <c:v>0.18621412721893491</c:v>
                </c:pt>
                <c:pt idx="12">
                  <c:v>0.1888966836734694</c:v>
                </c:pt>
                <c:pt idx="13">
                  <c:v>0.19106083333333335</c:v>
                </c:pt>
                <c:pt idx="14">
                  <c:v>0.19283203125000001</c:v>
                </c:pt>
                <c:pt idx="15">
                  <c:v>0.19429995674740483</c:v>
                </c:pt>
                <c:pt idx="16">
                  <c:v>0.19553009259259257</c:v>
                </c:pt>
                <c:pt idx="17">
                  <c:v>0.19657115650969528</c:v>
                </c:pt>
                <c:pt idx="18">
                  <c:v>0.19746</c:v>
                </c:pt>
                <c:pt idx="19">
                  <c:v>0.1982249149659864</c:v>
                </c:pt>
                <c:pt idx="20">
                  <c:v>0.19888791322314048</c:v>
                </c:pt>
                <c:pt idx="21">
                  <c:v>0.19946632797731567</c:v>
                </c:pt>
                <c:pt idx="22">
                  <c:v>0.19997395833333334</c:v>
                </c:pt>
                <c:pt idx="23">
                  <c:v>0.20042190000000001</c:v>
                </c:pt>
                <c:pt idx="24">
                  <c:v>0.2008191568047337</c:v>
                </c:pt>
                <c:pt idx="25">
                  <c:v>0.20117309670781894</c:v>
                </c:pt>
                <c:pt idx="26">
                  <c:v>0.20148979591836733</c:v>
                </c:pt>
                <c:pt idx="27">
                  <c:v>0.20177430142687275</c:v>
                </c:pt>
                <c:pt idx="28">
                  <c:v>0.20203083333333333</c:v>
                </c:pt>
                <c:pt idx="29">
                  <c:v>0.2022629422476587</c:v>
                </c:pt>
                <c:pt idx="30">
                  <c:v>0.2024736328125</c:v>
                </c:pt>
                <c:pt idx="31">
                  <c:v>0.20266546143250688</c:v>
                </c:pt>
                <c:pt idx="32">
                  <c:v>0.2028406141868512</c:v>
                </c:pt>
                <c:pt idx="33">
                  <c:v>0.20300096938775511</c:v>
                </c:pt>
                <c:pt idx="34">
                  <c:v>0.20314814814814813</c:v>
                </c:pt>
                <c:pt idx="35">
                  <c:v>0.2032835555149744</c:v>
                </c:pt>
                <c:pt idx="36">
                  <c:v>0.20340841412742383</c:v>
                </c:pt>
                <c:pt idx="37">
                  <c:v>0.20352379191321499</c:v>
                </c:pt>
                <c:pt idx="38">
                  <c:v>0.20363062500000001</c:v>
                </c:pt>
                <c:pt idx="39">
                  <c:v>0.20372973676383105</c:v>
                </c:pt>
                <c:pt idx="40">
                  <c:v>0.20382185374149658</c:v>
                </c:pt>
                <c:pt idx="41">
                  <c:v>0.20390761898323417</c:v>
                </c:pt>
                <c:pt idx="42">
                  <c:v>0.20398760330578516</c:v>
                </c:pt>
                <c:pt idx="43">
                  <c:v>0.20406231481481485</c:v>
                </c:pt>
                <c:pt idx="44">
                  <c:v>0.20413220699432894</c:v>
                </c:pt>
                <c:pt idx="45">
                  <c:v>0.20419768560434584</c:v>
                </c:pt>
                <c:pt idx="46">
                  <c:v>0.20425911458333335</c:v>
                </c:pt>
                <c:pt idx="47">
                  <c:v>0.20431682111620159</c:v>
                </c:pt>
                <c:pt idx="48">
                  <c:v>0.20437110000000003</c:v>
                </c:pt>
                <c:pt idx="49">
                  <c:v>0.20442221741637834</c:v>
                </c:pt>
                <c:pt idx="50">
                  <c:v>0.20447041420118348</c:v>
                </c:pt>
                <c:pt idx="51">
                  <c:v>0.20451590868636524</c:v>
                </c:pt>
                <c:pt idx="52">
                  <c:v>0.20455889917695472</c:v>
                </c:pt>
                <c:pt idx="53">
                  <c:v>0.20459956611570246</c:v>
                </c:pt>
                <c:pt idx="54">
                  <c:v>0.20463807397959186</c:v>
                </c:pt>
                <c:pt idx="55">
                  <c:v>0.20467457294552172</c:v>
                </c:pt>
                <c:pt idx="56">
                  <c:v>0.20568750000000002</c:v>
                </c:pt>
              </c:numCache>
            </c:numRef>
          </c:xVal>
          <c:yVal>
            <c:numRef>
              <c:f>Tabelle1!$G$6:$G$62</c:f>
              <c:numCache>
                <c:formatCode>0.0</c:formatCode>
                <c:ptCount val="57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0.2</c:v>
                </c:pt>
                <c:pt idx="36">
                  <c:v>0.2</c:v>
                </c:pt>
                <c:pt idx="37">
                  <c:v>0.2</c:v>
                </c:pt>
                <c:pt idx="38">
                  <c:v>0.2</c:v>
                </c:pt>
                <c:pt idx="39">
                  <c:v>0.2</c:v>
                </c:pt>
                <c:pt idx="40">
                  <c:v>0.2</c:v>
                </c:pt>
                <c:pt idx="41">
                  <c:v>0.2</c:v>
                </c:pt>
                <c:pt idx="42">
                  <c:v>0.2</c:v>
                </c:pt>
                <c:pt idx="43">
                  <c:v>0.2</c:v>
                </c:pt>
                <c:pt idx="44">
                  <c:v>0.2</c:v>
                </c:pt>
                <c:pt idx="45">
                  <c:v>0.2</c:v>
                </c:pt>
                <c:pt idx="46">
                  <c:v>0.2</c:v>
                </c:pt>
                <c:pt idx="47">
                  <c:v>0.2</c:v>
                </c:pt>
                <c:pt idx="48">
                  <c:v>0.2</c:v>
                </c:pt>
                <c:pt idx="49">
                  <c:v>0.2</c:v>
                </c:pt>
                <c:pt idx="50">
                  <c:v>0.2</c:v>
                </c:pt>
                <c:pt idx="51">
                  <c:v>0.2</c:v>
                </c:pt>
                <c:pt idx="52">
                  <c:v>0.2</c:v>
                </c:pt>
                <c:pt idx="53">
                  <c:v>0.2</c:v>
                </c:pt>
                <c:pt idx="54">
                  <c:v>0.2</c:v>
                </c:pt>
                <c:pt idx="55">
                  <c:v>0.2</c:v>
                </c:pt>
                <c:pt idx="56">
                  <c:v>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0A3-46F8-A8CF-E6FCB7EBDAD5}"/>
            </c:ext>
          </c:extLst>
        </c:ser>
        <c:ser>
          <c:idx val="4"/>
          <c:order val="4"/>
          <c:tx>
            <c:v>Pfund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plus"/>
            <c:size val="2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Tabelle1!$M$6:$M$62</c:f>
              <c:numCache>
                <c:formatCode>_-* #,##0.00\ _D_M_-;\-* #,##0.00\ _D_M_-;_-* "-"??\ _D_M_-;_-@_-</c:formatCode>
                <c:ptCount val="57"/>
                <c:pt idx="4">
                  <c:v>4.022333333333334E-2</c:v>
                </c:pt>
                <c:pt idx="5">
                  <c:v>6.447673469387756E-2</c:v>
                </c:pt>
                <c:pt idx="6">
                  <c:v>8.0218125000000001E-2</c:v>
                </c:pt>
                <c:pt idx="7">
                  <c:v>9.101037037037038E-2</c:v>
                </c:pt>
                <c:pt idx="8">
                  <c:v>9.8729999999999998E-2</c:v>
                </c:pt>
                <c:pt idx="9">
                  <c:v>0.10444165289256196</c:v>
                </c:pt>
                <c:pt idx="10">
                  <c:v>0.10878583333333335</c:v>
                </c:pt>
                <c:pt idx="11">
                  <c:v>0.1121666272189349</c:v>
                </c:pt>
                <c:pt idx="12">
                  <c:v>0.11484918367346938</c:v>
                </c:pt>
                <c:pt idx="13">
                  <c:v>0.11701333333333332</c:v>
                </c:pt>
                <c:pt idx="14">
                  <c:v>0.11878453125000002</c:v>
                </c:pt>
                <c:pt idx="15">
                  <c:v>0.12025245674740487</c:v>
                </c:pt>
                <c:pt idx="16">
                  <c:v>0.12148259259259259</c:v>
                </c:pt>
                <c:pt idx="17">
                  <c:v>0.12252365650969529</c:v>
                </c:pt>
                <c:pt idx="18">
                  <c:v>0.12341249999999998</c:v>
                </c:pt>
                <c:pt idx="19">
                  <c:v>0.12417741496598642</c:v>
                </c:pt>
                <c:pt idx="20">
                  <c:v>0.12484041322314049</c:v>
                </c:pt>
                <c:pt idx="21">
                  <c:v>0.12541882797731568</c:v>
                </c:pt>
                <c:pt idx="22">
                  <c:v>0.12592645833333335</c:v>
                </c:pt>
                <c:pt idx="23">
                  <c:v>0.1263744</c:v>
                </c:pt>
                <c:pt idx="24">
                  <c:v>0.12677165680473371</c:v>
                </c:pt>
                <c:pt idx="25">
                  <c:v>0.12712559670781895</c:v>
                </c:pt>
                <c:pt idx="26">
                  <c:v>0.12744229591836737</c:v>
                </c:pt>
                <c:pt idx="27">
                  <c:v>0.12772680142687276</c:v>
                </c:pt>
                <c:pt idx="28">
                  <c:v>0.12798333333333337</c:v>
                </c:pt>
                <c:pt idx="29">
                  <c:v>0.12821544224765868</c:v>
                </c:pt>
                <c:pt idx="30">
                  <c:v>0.12842613281250001</c:v>
                </c:pt>
                <c:pt idx="31">
                  <c:v>0.12861796143250689</c:v>
                </c:pt>
                <c:pt idx="32">
                  <c:v>0.12879311418685122</c:v>
                </c:pt>
                <c:pt idx="33">
                  <c:v>0.12895346938775509</c:v>
                </c:pt>
                <c:pt idx="34">
                  <c:v>0.12910064814814814</c:v>
                </c:pt>
                <c:pt idx="35">
                  <c:v>0.12923605551497441</c:v>
                </c:pt>
                <c:pt idx="36">
                  <c:v>0.12936091412742384</c:v>
                </c:pt>
                <c:pt idx="37">
                  <c:v>0.12947629191321502</c:v>
                </c:pt>
                <c:pt idx="38">
                  <c:v>0.12958312499999999</c:v>
                </c:pt>
                <c:pt idx="39">
                  <c:v>0.12968223676383109</c:v>
                </c:pt>
                <c:pt idx="40">
                  <c:v>0.12977435374149657</c:v>
                </c:pt>
                <c:pt idx="41">
                  <c:v>0.12986011898323419</c:v>
                </c:pt>
                <c:pt idx="42">
                  <c:v>0.12994010330578512</c:v>
                </c:pt>
                <c:pt idx="43">
                  <c:v>0.13001481481481483</c:v>
                </c:pt>
                <c:pt idx="44">
                  <c:v>0.13008470699432895</c:v>
                </c:pt>
                <c:pt idx="45">
                  <c:v>0.13015018560434585</c:v>
                </c:pt>
                <c:pt idx="46">
                  <c:v>0.13021161458333333</c:v>
                </c:pt>
                <c:pt idx="47">
                  <c:v>0.13026932111620157</c:v>
                </c:pt>
                <c:pt idx="48">
                  <c:v>0.13032360000000001</c:v>
                </c:pt>
                <c:pt idx="49">
                  <c:v>0.13037471741637835</c:v>
                </c:pt>
                <c:pt idx="50">
                  <c:v>0.13042291420118343</c:v>
                </c:pt>
                <c:pt idx="51">
                  <c:v>0.13046840868636525</c:v>
                </c:pt>
                <c:pt idx="52">
                  <c:v>0.13051139917695473</c:v>
                </c:pt>
                <c:pt idx="53">
                  <c:v>0.1305520661157025</c:v>
                </c:pt>
                <c:pt idx="54">
                  <c:v>0.13059057397959184</c:v>
                </c:pt>
                <c:pt idx="55">
                  <c:v>0.13062707294552173</c:v>
                </c:pt>
                <c:pt idx="56">
                  <c:v>0.13164000000000001</c:v>
                </c:pt>
              </c:numCache>
            </c:numRef>
          </c:xVal>
          <c:yVal>
            <c:numRef>
              <c:f>Tabelle1!$H$6:$H$62</c:f>
              <c:numCache>
                <c:formatCode>General</c:formatCode>
                <c:ptCount val="57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  <c:pt idx="30">
                  <c:v>0.1</c:v>
                </c:pt>
                <c:pt idx="31">
                  <c:v>0.1</c:v>
                </c:pt>
                <c:pt idx="32">
                  <c:v>0.1</c:v>
                </c:pt>
                <c:pt idx="33">
                  <c:v>0.1</c:v>
                </c:pt>
                <c:pt idx="34">
                  <c:v>0.1</c:v>
                </c:pt>
                <c:pt idx="35">
                  <c:v>0.1</c:v>
                </c:pt>
                <c:pt idx="36">
                  <c:v>0.1</c:v>
                </c:pt>
                <c:pt idx="37">
                  <c:v>0.1</c:v>
                </c:pt>
                <c:pt idx="38">
                  <c:v>0.1</c:v>
                </c:pt>
                <c:pt idx="39">
                  <c:v>0.1</c:v>
                </c:pt>
                <c:pt idx="40">
                  <c:v>0.1</c:v>
                </c:pt>
                <c:pt idx="41">
                  <c:v>0.1</c:v>
                </c:pt>
                <c:pt idx="42">
                  <c:v>0.1</c:v>
                </c:pt>
                <c:pt idx="43">
                  <c:v>0.1</c:v>
                </c:pt>
                <c:pt idx="44">
                  <c:v>0.1</c:v>
                </c:pt>
                <c:pt idx="45">
                  <c:v>0.1</c:v>
                </c:pt>
                <c:pt idx="46">
                  <c:v>0.1</c:v>
                </c:pt>
                <c:pt idx="47">
                  <c:v>0.1</c:v>
                </c:pt>
                <c:pt idx="48">
                  <c:v>0.1</c:v>
                </c:pt>
                <c:pt idx="49">
                  <c:v>0.1</c:v>
                </c:pt>
                <c:pt idx="50">
                  <c:v>0.1</c:v>
                </c:pt>
                <c:pt idx="51">
                  <c:v>0.1</c:v>
                </c:pt>
                <c:pt idx="52">
                  <c:v>0.1</c:v>
                </c:pt>
                <c:pt idx="53">
                  <c:v>0.1</c:v>
                </c:pt>
                <c:pt idx="54">
                  <c:v>0.1</c:v>
                </c:pt>
                <c:pt idx="55">
                  <c:v>0.1</c:v>
                </c:pt>
                <c:pt idx="56">
                  <c:v>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0A3-46F8-A8CF-E6FCB7EBD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325952"/>
        <c:axId val="67327872"/>
      </c:scatterChart>
      <c:valAx>
        <c:axId val="67325952"/>
        <c:scaling>
          <c:logBase val="10"/>
          <c:orientation val="minMax"/>
          <c:max val="10"/>
        </c:scaling>
        <c:delete val="0"/>
        <c:axPos val="b"/>
        <c:numFmt formatCode="_-* #,##0.00\ _D_M_-;\-* #,##0.00\ _D_M_-;_-* &quot;-&quot;??\ _D_M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7327872"/>
        <c:crosses val="autoZero"/>
        <c:crossBetween val="midCat"/>
      </c:valAx>
      <c:valAx>
        <c:axId val="67327872"/>
        <c:scaling>
          <c:orientation val="minMax"/>
          <c:max val="0.2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7325952"/>
        <c:crosses val="autoZero"/>
        <c:crossBetween val="midCat"/>
        <c:maj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4122832848085474"/>
          <c:y val="0.8102604680512222"/>
          <c:w val="0.51206195182072345"/>
          <c:h val="0.102564616209015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0</xdr:row>
      <xdr:rowOff>352425</xdr:rowOff>
    </xdr:from>
    <xdr:to>
      <xdr:col>12</xdr:col>
      <xdr:colOff>57150</xdr:colOff>
      <xdr:row>2</xdr:row>
      <xdr:rowOff>66675</xdr:rowOff>
    </xdr:to>
    <xdr:graphicFrame macro="">
      <xdr:nvGraphicFramePr>
        <xdr:cNvPr id="1030" name="Chart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409575</xdr:colOff>
      <xdr:row>2</xdr:row>
      <xdr:rowOff>314325</xdr:rowOff>
    </xdr:from>
    <xdr:to>
      <xdr:col>12</xdr:col>
      <xdr:colOff>66675</xdr:colOff>
      <xdr:row>3</xdr:row>
      <xdr:rowOff>190500</xdr:rowOff>
    </xdr:to>
    <xdr:graphicFrame macro="">
      <xdr:nvGraphicFramePr>
        <xdr:cNvPr id="1031" name="Chart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0.26338</cdr:x>
      <cdr:y>0.4584</cdr:y>
    </cdr:from>
    <cdr:to>
      <cdr:x>0.30541</cdr:x>
      <cdr:y>0.50851</cdr:y>
    </cdr:to>
    <cdr:sp macro="" textlink="">
      <cdr:nvSpPr>
        <cdr:cNvPr id="2049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88563" y="802208"/>
          <a:ext cx="364736" cy="87335"/>
        </a:xfrm>
        <a:prstGeom xmlns:a="http://schemas.openxmlformats.org/drawingml/2006/main" prst="rect">
          <a:avLst/>
        </a:prstGeom>
        <a:solidFill xmlns:a="http://schemas.openxmlformats.org/drawingml/2006/main">
          <a:srgbClr val="FFFFCC"/>
        </a:solidFill>
        <a:ln xmlns:a="http://schemas.openxmlformats.org/drawingml/2006/main" w="9525">
          <a:solidFill>
            <a:srgbClr val="FFFFCC"/>
          </a:solidFill>
          <a:miter lim="800000"/>
          <a:headEnd/>
          <a:tailEnd/>
        </a:ln>
      </cdr:spPr>
    </cdr:sp>
  </cdr:relSizeAnchor>
  <cdr:relSizeAnchor xmlns:cdr="http://schemas.openxmlformats.org/drawingml/2006/chartDrawing">
    <cdr:from>
      <cdr:x>0.12293</cdr:x>
      <cdr:y>0.29557</cdr:y>
    </cdr:from>
    <cdr:to>
      <cdr:x>0.20577</cdr:x>
      <cdr:y>0.35276</cdr:y>
    </cdr:to>
    <cdr:sp macro="" textlink="">
      <cdr:nvSpPr>
        <cdr:cNvPr id="2050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9915" y="518370"/>
          <a:ext cx="718745" cy="99694"/>
        </a:xfrm>
        <a:prstGeom xmlns:a="http://schemas.openxmlformats.org/drawingml/2006/main" prst="rect">
          <a:avLst/>
        </a:prstGeom>
        <a:solidFill xmlns:a="http://schemas.openxmlformats.org/drawingml/2006/main">
          <a:srgbClr val="FFFFCC"/>
        </a:solidFill>
        <a:ln xmlns:a="http://schemas.openxmlformats.org/drawingml/2006/main" w="9525">
          <a:solidFill>
            <a:srgbClr val="FFFFCC"/>
          </a:solidFill>
          <a:miter lim="800000"/>
          <a:headEnd/>
          <a:tailEnd/>
        </a:ln>
      </cdr:spPr>
    </cdr:sp>
  </cdr:relSizeAnchor>
  <cdr:relSizeAnchor xmlns:cdr="http://schemas.openxmlformats.org/drawingml/2006/chartDrawing">
    <cdr:from>
      <cdr:x>0.05964</cdr:x>
      <cdr:y>0.45911</cdr:y>
    </cdr:from>
    <cdr:to>
      <cdr:x>0.13505</cdr:x>
      <cdr:y>0.50922</cdr:y>
    </cdr:to>
    <cdr:sp macro="" textlink="">
      <cdr:nvSpPr>
        <cdr:cNvPr id="2051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666" y="803444"/>
          <a:ext cx="654379" cy="87335"/>
        </a:xfrm>
        <a:prstGeom xmlns:a="http://schemas.openxmlformats.org/drawingml/2006/main" prst="rect">
          <a:avLst/>
        </a:prstGeom>
        <a:solidFill xmlns:a="http://schemas.openxmlformats.org/drawingml/2006/main">
          <a:srgbClr val="FFFFCC"/>
        </a:solidFill>
        <a:ln xmlns:a="http://schemas.openxmlformats.org/drawingml/2006/main" w="9525">
          <a:solidFill>
            <a:srgbClr val="FFFFCC"/>
          </a:solidFill>
          <a:miter lim="800000"/>
          <a:headEnd/>
          <a:tailEnd/>
        </a:ln>
      </cdr:spPr>
    </cdr:sp>
  </cdr:relSizeAnchor>
  <cdr:relSizeAnchor xmlns:cdr="http://schemas.openxmlformats.org/drawingml/2006/chartDrawing">
    <cdr:from>
      <cdr:x>0.51286</cdr:x>
      <cdr:y>0.29557</cdr:y>
    </cdr:from>
    <cdr:to>
      <cdr:x>0.55588</cdr:x>
      <cdr:y>0.35276</cdr:y>
    </cdr:to>
    <cdr:sp macro="" textlink="">
      <cdr:nvSpPr>
        <cdr:cNvPr id="2052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53379" y="518370"/>
          <a:ext cx="373318" cy="99694"/>
        </a:xfrm>
        <a:prstGeom xmlns:a="http://schemas.openxmlformats.org/drawingml/2006/main" prst="rect">
          <a:avLst/>
        </a:prstGeom>
        <a:solidFill xmlns:a="http://schemas.openxmlformats.org/drawingml/2006/main">
          <a:srgbClr val="FFFFCC"/>
        </a:solidFill>
        <a:ln xmlns:a="http://schemas.openxmlformats.org/drawingml/2006/main" w="9525">
          <a:solidFill>
            <a:srgbClr val="FFFFCC"/>
          </a:solidFill>
          <a:miter lim="800000"/>
          <a:headEnd/>
          <a:tailEnd/>
        </a:ln>
      </cdr:spPr>
    </cdr:sp>
  </cdr:relSizeAnchor>
  <cdr:relSizeAnchor xmlns:cdr="http://schemas.openxmlformats.org/drawingml/2006/chartDrawing">
    <cdr:from>
      <cdr:x>0.90575</cdr:x>
      <cdr:y>0.45911</cdr:y>
    </cdr:from>
    <cdr:to>
      <cdr:x>0.94951</cdr:x>
      <cdr:y>0.50851</cdr:y>
    </cdr:to>
    <cdr:sp macro="" textlink="">
      <cdr:nvSpPr>
        <cdr:cNvPr id="2053" name="Rectangl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7862588" y="803444"/>
          <a:ext cx="379755" cy="86099"/>
        </a:xfrm>
        <a:prstGeom xmlns:a="http://schemas.openxmlformats.org/drawingml/2006/main" prst="rect">
          <a:avLst/>
        </a:prstGeom>
        <a:solidFill xmlns:a="http://schemas.openxmlformats.org/drawingml/2006/main">
          <a:srgbClr val="FFFFCC"/>
        </a:solidFill>
        <a:ln xmlns:a="http://schemas.openxmlformats.org/drawingml/2006/main" w="9525">
          <a:solidFill>
            <a:srgbClr val="FFFFCC"/>
          </a:solidFill>
          <a:miter lim="800000"/>
          <a:headEnd/>
          <a:tailEnd/>
        </a:ln>
      </cdr:spPr>
    </cdr:sp>
  </cdr:relSizeAnchor>
  <cdr:relSizeAnchor xmlns:cdr="http://schemas.openxmlformats.org/drawingml/2006/chartDrawing">
    <cdr:from>
      <cdr:x>0.01538</cdr:x>
      <cdr:y>0.41563</cdr:y>
    </cdr:from>
    <cdr:to>
      <cdr:x>0.05296</cdr:x>
      <cdr:y>0.51371</cdr:y>
    </cdr:to>
    <cdr:sp macro="" textlink="">
      <cdr:nvSpPr>
        <cdr:cNvPr id="2054" name="Rectangle 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620" y="727644"/>
          <a:ext cx="326117" cy="170962"/>
        </a:xfrm>
        <a:prstGeom xmlns:a="http://schemas.openxmlformats.org/drawingml/2006/main" prst="rect">
          <a:avLst/>
        </a:prstGeom>
        <a:solidFill xmlns:a="http://schemas.openxmlformats.org/drawingml/2006/main">
          <a:srgbClr val="FFFFCC"/>
        </a:solidFill>
        <a:ln xmlns:a="http://schemas.openxmlformats.org/drawingml/2006/main" w="9525">
          <a:solidFill>
            <a:srgbClr val="FFFFCC"/>
          </a:solidFill>
          <a:miter lim="800000"/>
          <a:headEnd/>
          <a:tailEnd/>
        </a:ln>
      </cdr:spPr>
    </cdr:sp>
  </cdr:relSizeAnchor>
  <cdr:relSizeAnchor xmlns:cdr="http://schemas.openxmlformats.org/drawingml/2006/chartDrawing">
    <cdr:from>
      <cdr:x>0.03961</cdr:x>
      <cdr:y>0.29557</cdr:y>
    </cdr:from>
    <cdr:to>
      <cdr:x>0.08288</cdr:x>
      <cdr:y>0.35276</cdr:y>
    </cdr:to>
    <cdr:sp macro="" textlink="">
      <cdr:nvSpPr>
        <cdr:cNvPr id="2056" name="Rectangle 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880" y="518370"/>
          <a:ext cx="375463" cy="99694"/>
        </a:xfrm>
        <a:prstGeom xmlns:a="http://schemas.openxmlformats.org/drawingml/2006/main" prst="rect">
          <a:avLst/>
        </a:prstGeom>
        <a:solidFill xmlns:a="http://schemas.openxmlformats.org/drawingml/2006/main">
          <a:srgbClr val="FFFFCC"/>
        </a:solidFill>
        <a:ln xmlns:a="http://schemas.openxmlformats.org/drawingml/2006/main" w="9525">
          <a:solidFill>
            <a:srgbClr val="FFFFCC"/>
          </a:solidFill>
          <a:miter lim="800000"/>
          <a:headEnd/>
          <a:tailEnd/>
        </a:ln>
      </cdr:spPr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0.81798</cdr:x>
      <cdr:y>0.45896</cdr:y>
    </cdr:from>
    <cdr:to>
      <cdr:x>0.86298</cdr:x>
      <cdr:y>0.50522</cdr:y>
    </cdr:to>
    <cdr:sp macro="" textlink="">
      <cdr:nvSpPr>
        <cdr:cNvPr id="4105" name="Rectangle 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7116583" y="860001"/>
          <a:ext cx="391349" cy="86368"/>
        </a:xfrm>
        <a:prstGeom xmlns:a="http://schemas.openxmlformats.org/drawingml/2006/main" prst="rect">
          <a:avLst/>
        </a:prstGeom>
        <a:solidFill xmlns:a="http://schemas.openxmlformats.org/drawingml/2006/main">
          <a:srgbClr val="FFFFCC"/>
        </a:solidFill>
        <a:ln xmlns:a="http://schemas.openxmlformats.org/drawingml/2006/main" w="9525">
          <a:solidFill>
            <a:srgbClr val="FFFFCC"/>
          </a:solidFill>
          <a:miter lim="800000"/>
          <a:headEnd/>
          <a:tailEnd/>
        </a:ln>
      </cdr:spPr>
    </cdr:sp>
  </cdr:relSizeAnchor>
  <cdr:relSizeAnchor xmlns:cdr="http://schemas.openxmlformats.org/drawingml/2006/chartDrawing">
    <cdr:from>
      <cdr:x>0.72896</cdr:x>
      <cdr:y>0.45896</cdr:y>
    </cdr:from>
    <cdr:to>
      <cdr:x>0.77397</cdr:x>
      <cdr:y>0.50522</cdr:y>
    </cdr:to>
    <cdr:sp macro="" textlink="">
      <cdr:nvSpPr>
        <cdr:cNvPr id="4106" name="Rectangle 1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6342486" y="860001"/>
          <a:ext cx="391349" cy="86368"/>
        </a:xfrm>
        <a:prstGeom xmlns:a="http://schemas.openxmlformats.org/drawingml/2006/main" prst="rect">
          <a:avLst/>
        </a:prstGeom>
        <a:solidFill xmlns:a="http://schemas.openxmlformats.org/drawingml/2006/main">
          <a:srgbClr val="FFFFCC"/>
        </a:solidFill>
        <a:ln xmlns:a="http://schemas.openxmlformats.org/drawingml/2006/main" w="9525">
          <a:solidFill>
            <a:srgbClr val="FFFFCC"/>
          </a:solidFill>
          <a:miter lim="800000"/>
          <a:headEnd/>
          <a:tailEnd/>
        </a:ln>
      </cdr:spPr>
    </cdr:sp>
  </cdr:relSizeAnchor>
  <cdr:relSizeAnchor xmlns:cdr="http://schemas.openxmlformats.org/drawingml/2006/chartDrawing">
    <cdr:from>
      <cdr:x>0.63476</cdr:x>
      <cdr:y>0.29099</cdr:y>
    </cdr:from>
    <cdr:to>
      <cdr:x>0.67877</cdr:x>
      <cdr:y>0.33678</cdr:y>
    </cdr:to>
    <cdr:sp macro="" textlink="">
      <cdr:nvSpPr>
        <cdr:cNvPr id="4107" name="Rectangle 1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5523234" y="546419"/>
          <a:ext cx="382748" cy="85482"/>
        </a:xfrm>
        <a:prstGeom xmlns:a="http://schemas.openxmlformats.org/drawingml/2006/main" prst="rect">
          <a:avLst/>
        </a:prstGeom>
        <a:solidFill xmlns:a="http://schemas.openxmlformats.org/drawingml/2006/main">
          <a:srgbClr val="FFFFCC"/>
        </a:solidFill>
        <a:ln xmlns:a="http://schemas.openxmlformats.org/drawingml/2006/main" w="9525">
          <a:solidFill>
            <a:srgbClr val="FFFFCC"/>
          </a:solidFill>
          <a:miter lim="800000"/>
          <a:headEnd/>
          <a:tailEnd/>
        </a:ln>
      </cdr:spPr>
    </cdr:sp>
  </cdr:relSizeAnchor>
  <cdr:relSizeAnchor xmlns:cdr="http://schemas.openxmlformats.org/drawingml/2006/chartDrawing">
    <cdr:from>
      <cdr:x>0.50717</cdr:x>
      <cdr:y>0.29099</cdr:y>
    </cdr:from>
    <cdr:to>
      <cdr:x>0.55118</cdr:x>
      <cdr:y>0.33678</cdr:y>
    </cdr:to>
    <cdr:sp macro="" textlink="">
      <cdr:nvSpPr>
        <cdr:cNvPr id="4108" name="Rectangle 1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4413695" y="546419"/>
          <a:ext cx="382748" cy="85482"/>
        </a:xfrm>
        <a:prstGeom xmlns:a="http://schemas.openxmlformats.org/drawingml/2006/main" prst="rect">
          <a:avLst/>
        </a:prstGeom>
        <a:solidFill xmlns:a="http://schemas.openxmlformats.org/drawingml/2006/main">
          <a:srgbClr val="FFFFCC"/>
        </a:solidFill>
        <a:ln xmlns:a="http://schemas.openxmlformats.org/drawingml/2006/main" w="9525">
          <a:solidFill>
            <a:srgbClr val="FFFFCC"/>
          </a:solidFill>
          <a:miter lim="800000"/>
          <a:headEnd/>
          <a:tailEnd/>
        </a:ln>
      </cdr:spPr>
    </cdr:sp>
  </cdr:relSizeAnchor>
  <cdr:relSizeAnchor xmlns:cdr="http://schemas.openxmlformats.org/drawingml/2006/chartDrawing">
    <cdr:from>
      <cdr:x>0.44956</cdr:x>
      <cdr:y>0.29099</cdr:y>
    </cdr:from>
    <cdr:to>
      <cdr:x>0.49357</cdr:x>
      <cdr:y>0.33678</cdr:y>
    </cdr:to>
    <cdr:sp macro="" textlink="">
      <cdr:nvSpPr>
        <cdr:cNvPr id="4109" name="Rectangle 1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912683" y="546419"/>
          <a:ext cx="382748" cy="85482"/>
        </a:xfrm>
        <a:prstGeom xmlns:a="http://schemas.openxmlformats.org/drawingml/2006/main" prst="rect">
          <a:avLst/>
        </a:prstGeom>
        <a:solidFill xmlns:a="http://schemas.openxmlformats.org/drawingml/2006/main">
          <a:srgbClr val="FFFFCC"/>
        </a:solidFill>
        <a:ln xmlns:a="http://schemas.openxmlformats.org/drawingml/2006/main" w="9525">
          <a:solidFill>
            <a:srgbClr val="FFFFCC"/>
          </a:solidFill>
          <a:miter lim="800000"/>
          <a:headEnd/>
          <a:tailEnd/>
        </a:ln>
      </cdr:spPr>
    </cdr:sp>
  </cdr:relSizeAnchor>
  <cdr:relSizeAnchor xmlns:cdr="http://schemas.openxmlformats.org/drawingml/2006/chartDrawing">
    <cdr:from>
      <cdr:x>0.2651</cdr:x>
      <cdr:y>0.29099</cdr:y>
    </cdr:from>
    <cdr:to>
      <cdr:x>0.30911</cdr:x>
      <cdr:y>0.33678</cdr:y>
    </cdr:to>
    <cdr:sp macro="" textlink="">
      <cdr:nvSpPr>
        <cdr:cNvPr id="4110" name="Rectangle 1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2308582" y="546419"/>
          <a:ext cx="382748" cy="85482"/>
        </a:xfrm>
        <a:prstGeom xmlns:a="http://schemas.openxmlformats.org/drawingml/2006/main" prst="rect">
          <a:avLst/>
        </a:prstGeom>
        <a:solidFill xmlns:a="http://schemas.openxmlformats.org/drawingml/2006/main">
          <a:srgbClr val="FFFFCC"/>
        </a:solidFill>
        <a:ln xmlns:a="http://schemas.openxmlformats.org/drawingml/2006/main" w="9525">
          <a:solidFill>
            <a:srgbClr val="FFFFCC"/>
          </a:solidFill>
          <a:miter lim="800000"/>
          <a:headEnd/>
          <a:tailEnd/>
        </a:ln>
      </cdr:spPr>
    </cdr:sp>
  </cdr:relSizeAnchor>
  <cdr:relSizeAnchor xmlns:cdr="http://schemas.openxmlformats.org/drawingml/2006/chartDrawing">
    <cdr:from>
      <cdr:x>0.18548</cdr:x>
      <cdr:y>0.45896</cdr:y>
    </cdr:from>
    <cdr:to>
      <cdr:x>0.2295</cdr:x>
      <cdr:y>0.50522</cdr:y>
    </cdr:to>
    <cdr:sp macro="" textlink="">
      <cdr:nvSpPr>
        <cdr:cNvPr id="4111" name="Rectangle 1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1616196" y="860001"/>
          <a:ext cx="382747" cy="86368"/>
        </a:xfrm>
        <a:prstGeom xmlns:a="http://schemas.openxmlformats.org/drawingml/2006/main" prst="rect">
          <a:avLst/>
        </a:prstGeom>
        <a:solidFill xmlns:a="http://schemas.openxmlformats.org/drawingml/2006/main">
          <a:srgbClr val="FFFFCC"/>
        </a:solidFill>
        <a:ln xmlns:a="http://schemas.openxmlformats.org/drawingml/2006/main" w="9525">
          <a:solidFill>
            <a:srgbClr val="FFFFCC"/>
          </a:solidFill>
          <a:miter lim="800000"/>
          <a:headEnd/>
          <a:tailEnd/>
        </a:ln>
      </cdr:spPr>
    </cdr:sp>
  </cdr:relSizeAnchor>
  <cdr:relSizeAnchor xmlns:cdr="http://schemas.openxmlformats.org/drawingml/2006/chartDrawing">
    <cdr:from>
      <cdr:x>0.52547</cdr:x>
      <cdr:y>0.45896</cdr:y>
    </cdr:from>
    <cdr:to>
      <cdr:x>0.56948</cdr:x>
      <cdr:y>0.50522</cdr:y>
    </cdr:to>
    <cdr:sp macro="" textlink="">
      <cdr:nvSpPr>
        <cdr:cNvPr id="4112" name="Rectangle 1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4572815" y="860001"/>
          <a:ext cx="382748" cy="86368"/>
        </a:xfrm>
        <a:prstGeom xmlns:a="http://schemas.openxmlformats.org/drawingml/2006/main" prst="rect">
          <a:avLst/>
        </a:prstGeom>
        <a:solidFill xmlns:a="http://schemas.openxmlformats.org/drawingml/2006/main">
          <a:srgbClr val="FFFFCC"/>
        </a:solidFill>
        <a:ln xmlns:a="http://schemas.openxmlformats.org/drawingml/2006/main" w="9525">
          <a:solidFill>
            <a:srgbClr val="FFFFCC"/>
          </a:solidFill>
          <a:miter lim="800000"/>
          <a:headEnd/>
          <a:tailEnd/>
        </a:ln>
      </cdr:spPr>
    </cdr:sp>
  </cdr:relSizeAnchor>
  <cdr:relSizeAnchor xmlns:cdr="http://schemas.openxmlformats.org/drawingml/2006/chartDrawing">
    <cdr:from>
      <cdr:x>0.38997</cdr:x>
      <cdr:y>0.45896</cdr:y>
    </cdr:from>
    <cdr:to>
      <cdr:x>0.41272</cdr:x>
      <cdr:y>0.50522</cdr:y>
    </cdr:to>
    <cdr:sp macro="" textlink="">
      <cdr:nvSpPr>
        <cdr:cNvPr id="4113" name="Rectangle 1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394468" y="860001"/>
          <a:ext cx="197825" cy="86368"/>
        </a:xfrm>
        <a:prstGeom xmlns:a="http://schemas.openxmlformats.org/drawingml/2006/main" prst="rect">
          <a:avLst/>
        </a:prstGeom>
        <a:solidFill xmlns:a="http://schemas.openxmlformats.org/drawingml/2006/main">
          <a:srgbClr val="FFFFCC"/>
        </a:solidFill>
        <a:ln xmlns:a="http://schemas.openxmlformats.org/drawingml/2006/main" w="9525">
          <a:solidFill>
            <a:srgbClr val="FFFFCC"/>
          </a:solidFill>
          <a:miter lim="800000"/>
          <a:headEnd/>
          <a:tailEnd/>
        </a:ln>
      </cdr:spPr>
    </cdr:sp>
  </cdr:relSizeAnchor>
</c:userShape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"/>
  <sheetViews>
    <sheetView showGridLines="0" showRowColHeaders="0" tabSelected="1" workbookViewId="0">
      <selection activeCell="O7" sqref="O7"/>
    </sheetView>
  </sheetViews>
  <sheetFormatPr baseColWidth="10" defaultRowHeight="13.8" x14ac:dyDescent="0.45"/>
  <cols>
    <col min="1" max="1" width="7.76171875" customWidth="1"/>
    <col min="9" max="9" width="8" customWidth="1"/>
    <col min="10" max="10" width="8.234375" customWidth="1"/>
    <col min="11" max="11" width="9.140625" customWidth="1"/>
    <col min="12" max="12" width="8.37890625" customWidth="1"/>
    <col min="13" max="13" width="7" customWidth="1"/>
  </cols>
  <sheetData>
    <row r="1" spans="1:13" ht="29.25" customHeight="1" x14ac:dyDescent="0.85">
      <c r="A1" s="3" t="s">
        <v>7</v>
      </c>
    </row>
    <row r="2" spans="1:13" ht="129.75" customHeight="1" x14ac:dyDescent="0.45"/>
    <row r="3" spans="1:13" ht="156" customHeight="1" x14ac:dyDescent="0.45"/>
    <row r="4" spans="1:13" ht="32.25" customHeight="1" x14ac:dyDescent="0.45"/>
    <row r="5" spans="1:13" x14ac:dyDescent="0.45">
      <c r="A5" s="6" t="s">
        <v>5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/>
      <c r="H5" s="1"/>
      <c r="I5" s="1"/>
      <c r="J5" s="1"/>
      <c r="K5" s="1"/>
      <c r="L5" s="1"/>
      <c r="M5" s="1"/>
    </row>
    <row r="6" spans="1:13" x14ac:dyDescent="0.45">
      <c r="A6" s="1">
        <v>2</v>
      </c>
      <c r="B6" s="2">
        <f>1/1.097/10000000/(1/1^2-1/$A6^2)*1000000000</f>
        <v>121.54360376785171</v>
      </c>
      <c r="C6" s="2"/>
      <c r="D6" s="2"/>
      <c r="E6" s="2"/>
      <c r="F6" s="2"/>
      <c r="G6" s="2">
        <v>0.2</v>
      </c>
      <c r="H6">
        <v>0.1</v>
      </c>
      <c r="I6" s="5">
        <f>3/B6*100</f>
        <v>2.4682500000000003</v>
      </c>
      <c r="J6" s="4"/>
      <c r="K6" s="4"/>
      <c r="L6" s="4"/>
      <c r="M6" s="4"/>
    </row>
    <row r="7" spans="1:13" x14ac:dyDescent="0.45">
      <c r="A7" s="1">
        <v>3</v>
      </c>
      <c r="B7" s="2">
        <f t="shared" ref="B7:B61" si="0">1/1.097/10000000/(1/1^2-1/$A7^2)*1000000000</f>
        <v>102.55241567912489</v>
      </c>
      <c r="C7" s="2">
        <f t="shared" ref="C7:C61" si="1">1/1.097/10000000/(1/2^2-1/$A7^2)*1000000000</f>
        <v>656.33546034639926</v>
      </c>
      <c r="D7" s="2"/>
      <c r="E7" s="2"/>
      <c r="F7" s="2"/>
      <c r="G7" s="2">
        <v>0.2</v>
      </c>
      <c r="H7">
        <v>0.1</v>
      </c>
      <c r="I7" s="5">
        <f>3/B7*100</f>
        <v>2.9253333333333331</v>
      </c>
      <c r="J7" s="5">
        <f>3/C7*100</f>
        <v>0.45708333333333329</v>
      </c>
      <c r="K7" s="4"/>
      <c r="L7" s="4"/>
      <c r="M7" s="4"/>
    </row>
    <row r="8" spans="1:13" x14ac:dyDescent="0.45">
      <c r="A8" s="1">
        <v>4</v>
      </c>
      <c r="B8" s="2">
        <f t="shared" si="0"/>
        <v>97.234883014281365</v>
      </c>
      <c r="C8" s="2">
        <f t="shared" si="1"/>
        <v>486.17441507140683</v>
      </c>
      <c r="D8" s="2">
        <f t="shared" ref="D8:D61" si="2">1/1.097/10000000/(1/3^2-1/$A8^2)*1000000000</f>
        <v>1875.2441724182838</v>
      </c>
      <c r="E8" s="2"/>
      <c r="F8" s="2"/>
      <c r="G8" s="2">
        <v>0.2</v>
      </c>
      <c r="H8">
        <v>0.1</v>
      </c>
      <c r="I8" s="5">
        <f>3/B8*100</f>
        <v>3.0853125000000001</v>
      </c>
      <c r="J8" s="5">
        <f>3/C8*100</f>
        <v>0.61706250000000007</v>
      </c>
      <c r="K8" s="5">
        <f>3/D8*100</f>
        <v>0.15997916666666664</v>
      </c>
      <c r="L8" s="4"/>
      <c r="M8" s="4"/>
    </row>
    <row r="9" spans="1:13" x14ac:dyDescent="0.45">
      <c r="A9" s="1">
        <v>5</v>
      </c>
      <c r="B9" s="2">
        <f t="shared" si="0"/>
        <v>94.955940443634162</v>
      </c>
      <c r="C9" s="2">
        <f t="shared" si="1"/>
        <v>434.08429917089904</v>
      </c>
      <c r="D9" s="2">
        <f t="shared" si="2"/>
        <v>1281.9051959890614</v>
      </c>
      <c r="E9" s="2">
        <f t="shared" ref="E9:E61" si="3">1/1.097/10000000/(1/4^2-1/$A9^2)*1000000000</f>
        <v>4051.4534589283908</v>
      </c>
      <c r="F9" s="2"/>
      <c r="G9" s="2">
        <v>0.2</v>
      </c>
      <c r="H9">
        <v>0.1</v>
      </c>
      <c r="I9" s="5">
        <f>3/B9*100</f>
        <v>3.1593599999999999</v>
      </c>
      <c r="J9" s="5">
        <f>3/C9*100</f>
        <v>0.69110999999999989</v>
      </c>
      <c r="K9" s="5">
        <f>3/D9*100</f>
        <v>0.23402666666666661</v>
      </c>
      <c r="L9" s="5">
        <f>3/E9*100</f>
        <v>7.4047500000000002E-2</v>
      </c>
      <c r="M9" s="4"/>
    </row>
    <row r="10" spans="1:13" x14ac:dyDescent="0.45">
      <c r="A10" s="1">
        <v>6</v>
      </c>
      <c r="B10" s="2">
        <f t="shared" si="0"/>
        <v>93.76220862091418</v>
      </c>
      <c r="C10" s="2">
        <f t="shared" si="1"/>
        <v>410.20966271649957</v>
      </c>
      <c r="D10" s="2">
        <f t="shared" si="2"/>
        <v>1093.8924339106654</v>
      </c>
      <c r="E10" s="2">
        <f t="shared" si="3"/>
        <v>2625.341841385597</v>
      </c>
      <c r="F10" s="2">
        <f>1/1.097/10000000/(1/5^2-1/$A10^2)*1000000000</f>
        <v>7458.3575039363532</v>
      </c>
      <c r="G10" s="2">
        <v>0.2</v>
      </c>
      <c r="H10">
        <v>0.1</v>
      </c>
      <c r="I10" s="5">
        <f>3/B10*100</f>
        <v>3.1995833333333334</v>
      </c>
      <c r="J10" s="5">
        <f>3/C10*100</f>
        <v>0.73133333333333328</v>
      </c>
      <c r="K10" s="5">
        <f>3/D10*100</f>
        <v>0.27424999999999999</v>
      </c>
      <c r="L10" s="5">
        <f>3/E10*100</f>
        <v>0.11427083333333332</v>
      </c>
      <c r="M10" s="5">
        <f>3/F10*100</f>
        <v>4.022333333333334E-2</v>
      </c>
    </row>
    <row r="11" spans="1:13" x14ac:dyDescent="0.45">
      <c r="A11" s="1">
        <v>7</v>
      </c>
      <c r="B11" s="2">
        <f t="shared" si="0"/>
        <v>93.056821634761477</v>
      </c>
      <c r="C11" s="2">
        <f t="shared" si="1"/>
        <v>397.04243897498225</v>
      </c>
      <c r="D11" s="2">
        <f t="shared" si="2"/>
        <v>1005.013673655424</v>
      </c>
      <c r="E11" s="2">
        <f t="shared" si="3"/>
        <v>2165.6860307726301</v>
      </c>
      <c r="F11" s="2">
        <f>1/1.097/10000000/(1/5^2-1/$A11^2)*1000000000</f>
        <v>4652.8410817380727</v>
      </c>
      <c r="G11" s="2">
        <v>0.2</v>
      </c>
      <c r="H11">
        <v>0.1</v>
      </c>
      <c r="I11" s="5">
        <f t="shared" ref="I11:I37" si="4">3/B11*100</f>
        <v>3.2238367346938772</v>
      </c>
      <c r="J11" s="5">
        <f t="shared" ref="J11:J37" si="5">3/C11*100</f>
        <v>0.7555867346938776</v>
      </c>
      <c r="K11" s="5">
        <f t="shared" ref="K11:K37" si="6">3/D11*100</f>
        <v>0.29850340136054421</v>
      </c>
      <c r="L11" s="5">
        <f t="shared" ref="L11:L37" si="7">3/E11*100</f>
        <v>0.13852423469387756</v>
      </c>
      <c r="M11" s="5">
        <f t="shared" ref="M11:M37" si="8">3/F11*100</f>
        <v>6.447673469387756E-2</v>
      </c>
    </row>
    <row r="12" spans="1:13" x14ac:dyDescent="0.45">
      <c r="A12" s="1">
        <v>8</v>
      </c>
      <c r="B12" s="2">
        <f t="shared" si="0"/>
        <v>92.604650489791794</v>
      </c>
      <c r="C12" s="2">
        <f t="shared" si="1"/>
        <v>388.93953205712546</v>
      </c>
      <c r="D12" s="2">
        <f t="shared" si="2"/>
        <v>954.66976050385347</v>
      </c>
      <c r="E12" s="2">
        <f t="shared" si="3"/>
        <v>1944.6976602856273</v>
      </c>
      <c r="F12" s="2">
        <f>1/1.097/10000000/(1/5^2-1/$A12^2)*1000000000</f>
        <v>3739.8031928569758</v>
      </c>
      <c r="G12" s="2">
        <v>0.2</v>
      </c>
      <c r="H12">
        <v>0.1</v>
      </c>
      <c r="I12" s="5">
        <f t="shared" si="4"/>
        <v>3.239578125</v>
      </c>
      <c r="J12" s="5">
        <f t="shared" si="5"/>
        <v>0.77132812500000003</v>
      </c>
      <c r="K12" s="5">
        <f t="shared" si="6"/>
        <v>0.31424479166666669</v>
      </c>
      <c r="L12" s="5">
        <f t="shared" si="7"/>
        <v>0.15426562500000002</v>
      </c>
      <c r="M12" s="5">
        <f t="shared" si="8"/>
        <v>8.0218125000000001E-2</v>
      </c>
    </row>
    <row r="13" spans="1:13" x14ac:dyDescent="0.45">
      <c r="A13" s="1">
        <v>9</v>
      </c>
      <c r="B13" s="2">
        <f t="shared" si="0"/>
        <v>92.297174111212399</v>
      </c>
      <c r="C13" s="2">
        <f t="shared" si="1"/>
        <v>383.57267163101255</v>
      </c>
      <c r="D13" s="2">
        <f t="shared" si="2"/>
        <v>922.97174111212405</v>
      </c>
      <c r="E13" s="2">
        <f t="shared" si="3"/>
        <v>1817.5443517284903</v>
      </c>
      <c r="F13" s="2">
        <f>1/1.097/10000000/(1/5^2-1/$A13^2)*1000000000</f>
        <v>3296.3276468290137</v>
      </c>
      <c r="G13" s="2">
        <v>0.2</v>
      </c>
      <c r="H13">
        <v>0.1</v>
      </c>
      <c r="I13" s="5">
        <f t="shared" si="4"/>
        <v>3.2503703703703701</v>
      </c>
      <c r="J13" s="5">
        <f t="shared" si="5"/>
        <v>0.7821203703703703</v>
      </c>
      <c r="K13" s="5">
        <f t="shared" si="6"/>
        <v>0.32503703703703701</v>
      </c>
      <c r="L13" s="5">
        <f t="shared" si="7"/>
        <v>0.16505787037037037</v>
      </c>
      <c r="M13" s="5">
        <f t="shared" si="8"/>
        <v>9.101037037037038E-2</v>
      </c>
    </row>
    <row r="14" spans="1:13" x14ac:dyDescent="0.45">
      <c r="A14" s="1">
        <v>10</v>
      </c>
      <c r="B14" s="2">
        <f t="shared" si="0"/>
        <v>92.078487702917968</v>
      </c>
      <c r="C14" s="2">
        <f t="shared" si="1"/>
        <v>379.82376177453665</v>
      </c>
      <c r="D14" s="2">
        <f t="shared" si="2"/>
        <v>901.55969827802096</v>
      </c>
      <c r="E14" s="2">
        <f t="shared" si="3"/>
        <v>1736.3371966835962</v>
      </c>
      <c r="F14" s="2">
        <f>1/1.097/10000000/(1/5^2-1/$A14^2)*1000000000</f>
        <v>3038.5900941962932</v>
      </c>
      <c r="G14" s="2">
        <v>0.2</v>
      </c>
      <c r="H14">
        <v>0.1</v>
      </c>
      <c r="I14" s="5">
        <f t="shared" si="4"/>
        <v>3.2580900000000002</v>
      </c>
      <c r="J14" s="5">
        <f t="shared" si="5"/>
        <v>0.78983999999999999</v>
      </c>
      <c r="K14" s="5">
        <f t="shared" si="6"/>
        <v>0.3327566666666667</v>
      </c>
      <c r="L14" s="5">
        <f t="shared" si="7"/>
        <v>0.17277749999999997</v>
      </c>
      <c r="M14" s="5">
        <f t="shared" si="8"/>
        <v>9.8729999999999998E-2</v>
      </c>
    </row>
    <row r="15" spans="1:13" x14ac:dyDescent="0.45">
      <c r="A15" s="1">
        <v>11</v>
      </c>
      <c r="B15" s="2">
        <f t="shared" si="0"/>
        <v>91.917350349437854</v>
      </c>
      <c r="C15" s="2">
        <f t="shared" si="1"/>
        <v>377.09682194641175</v>
      </c>
      <c r="D15" s="2">
        <f t="shared" si="2"/>
        <v>886.3458783695794</v>
      </c>
      <c r="E15" s="2">
        <f t="shared" si="3"/>
        <v>1680.774406389721</v>
      </c>
      <c r="F15" s="2">
        <f t="shared" ref="F15:F61" si="9">1/1.097/10000000/(1/5^2-1/$A15^2)*1000000000</f>
        <v>2872.4171984199334</v>
      </c>
      <c r="G15" s="2">
        <v>0.2</v>
      </c>
      <c r="H15">
        <v>0.1</v>
      </c>
      <c r="I15" s="5">
        <f t="shared" si="4"/>
        <v>3.2638016528925626</v>
      </c>
      <c r="J15" s="5">
        <f t="shared" si="5"/>
        <v>0.79555165289256191</v>
      </c>
      <c r="K15" s="5">
        <f t="shared" si="6"/>
        <v>0.33846831955922868</v>
      </c>
      <c r="L15" s="5">
        <f t="shared" si="7"/>
        <v>0.17848915289256198</v>
      </c>
      <c r="M15" s="5">
        <f t="shared" si="8"/>
        <v>0.10444165289256196</v>
      </c>
    </row>
    <row r="16" spans="1:13" x14ac:dyDescent="0.45">
      <c r="A16" s="1">
        <v>12</v>
      </c>
      <c r="B16" s="2">
        <f t="shared" si="0"/>
        <v>91.79516927921668</v>
      </c>
      <c r="C16" s="2">
        <f t="shared" si="1"/>
        <v>375.04883448365672</v>
      </c>
      <c r="D16" s="2">
        <f t="shared" si="2"/>
        <v>875.11394712853246</v>
      </c>
      <c r="E16" s="2">
        <f t="shared" si="3"/>
        <v>1640.8386508659983</v>
      </c>
      <c r="F16" s="2">
        <f t="shared" si="9"/>
        <v>2757.7120182621811</v>
      </c>
      <c r="G16" s="2">
        <v>0.2</v>
      </c>
      <c r="H16">
        <v>0.1</v>
      </c>
      <c r="I16" s="5">
        <f t="shared" si="4"/>
        <v>3.2681458333333335</v>
      </c>
      <c r="J16" s="5">
        <f t="shared" si="5"/>
        <v>0.79989583333333336</v>
      </c>
      <c r="K16" s="5">
        <f t="shared" si="6"/>
        <v>0.34281249999999996</v>
      </c>
      <c r="L16" s="5">
        <f t="shared" si="7"/>
        <v>0.18283333333333332</v>
      </c>
      <c r="M16" s="5">
        <f t="shared" si="8"/>
        <v>0.10878583333333335</v>
      </c>
    </row>
    <row r="17" spans="1:13" x14ac:dyDescent="0.45">
      <c r="A17" s="1">
        <v>13</v>
      </c>
      <c r="B17" s="2">
        <f t="shared" si="0"/>
        <v>91.700308199852401</v>
      </c>
      <c r="C17" s="2">
        <f t="shared" si="1"/>
        <v>373.47034612303531</v>
      </c>
      <c r="D17" s="2">
        <f t="shared" si="2"/>
        <v>866.56791248860543</v>
      </c>
      <c r="E17" s="2">
        <f t="shared" si="3"/>
        <v>1611.0485519032895</v>
      </c>
      <c r="F17" s="2">
        <f t="shared" si="9"/>
        <v>2674.5923224956955</v>
      </c>
      <c r="G17" s="2">
        <v>0.2</v>
      </c>
      <c r="H17">
        <v>0.1</v>
      </c>
      <c r="I17" s="5">
        <f t="shared" si="4"/>
        <v>3.2715266272189356</v>
      </c>
      <c r="J17" s="5">
        <f t="shared" si="5"/>
        <v>0.80327662721893478</v>
      </c>
      <c r="K17" s="5">
        <f t="shared" si="6"/>
        <v>0.34619329388560149</v>
      </c>
      <c r="L17" s="5">
        <f t="shared" si="7"/>
        <v>0.18621412721893491</v>
      </c>
      <c r="M17" s="5">
        <f t="shared" si="8"/>
        <v>0.1121666272189349</v>
      </c>
    </row>
    <row r="18" spans="1:13" x14ac:dyDescent="0.45">
      <c r="A18" s="1">
        <v>14</v>
      </c>
      <c r="B18" s="2">
        <f t="shared" si="0"/>
        <v>91.625178224995906</v>
      </c>
      <c r="C18" s="2">
        <f t="shared" si="1"/>
        <v>372.22728653904591</v>
      </c>
      <c r="D18" s="2">
        <f t="shared" si="2"/>
        <v>859.9047475126622</v>
      </c>
      <c r="E18" s="2">
        <f t="shared" si="3"/>
        <v>1588.169755899929</v>
      </c>
      <c r="F18" s="2">
        <f t="shared" si="9"/>
        <v>2612.121309045936</v>
      </c>
      <c r="G18" s="2">
        <v>0.2</v>
      </c>
      <c r="H18">
        <v>0.1</v>
      </c>
      <c r="I18" s="5">
        <f t="shared" si="4"/>
        <v>3.2742091836734697</v>
      </c>
      <c r="J18" s="5">
        <f t="shared" si="5"/>
        <v>0.8059591836734693</v>
      </c>
      <c r="K18" s="5">
        <f t="shared" si="6"/>
        <v>0.34887585034013602</v>
      </c>
      <c r="L18" s="5">
        <f t="shared" si="7"/>
        <v>0.1888966836734694</v>
      </c>
      <c r="M18" s="5">
        <f t="shared" si="8"/>
        <v>0.11484918367346938</v>
      </c>
    </row>
    <row r="19" spans="1:13" x14ac:dyDescent="0.45">
      <c r="A19" s="1">
        <v>15</v>
      </c>
      <c r="B19" s="2">
        <f t="shared" si="0"/>
        <v>91.564656856361509</v>
      </c>
      <c r="C19" s="2">
        <f t="shared" si="1"/>
        <v>371.23046399683216</v>
      </c>
      <c r="D19" s="2">
        <f t="shared" si="2"/>
        <v>854.60346399270747</v>
      </c>
      <c r="E19" s="2">
        <f t="shared" si="3"/>
        <v>1570.1805271444957</v>
      </c>
      <c r="F19" s="2">
        <f t="shared" si="9"/>
        <v>2563.8103919781224</v>
      </c>
      <c r="G19" s="2">
        <v>0.2</v>
      </c>
      <c r="H19">
        <v>0.1</v>
      </c>
      <c r="I19" s="5">
        <f t="shared" si="4"/>
        <v>3.2763733333333329</v>
      </c>
      <c r="J19" s="5">
        <f t="shared" si="5"/>
        <v>0.8081233333333333</v>
      </c>
      <c r="K19" s="5">
        <f t="shared" si="6"/>
        <v>0.35103999999999996</v>
      </c>
      <c r="L19" s="5">
        <f t="shared" si="7"/>
        <v>0.19106083333333335</v>
      </c>
      <c r="M19" s="5">
        <f t="shared" si="8"/>
        <v>0.11701333333333332</v>
      </c>
    </row>
    <row r="20" spans="1:13" x14ac:dyDescent="0.45">
      <c r="A20" s="1">
        <v>16</v>
      </c>
      <c r="B20" s="2">
        <f t="shared" si="0"/>
        <v>91.515184013441285</v>
      </c>
      <c r="C20" s="2">
        <f t="shared" si="1"/>
        <v>370.41860195916718</v>
      </c>
      <c r="D20" s="2">
        <f t="shared" si="2"/>
        <v>850.31314700748089</v>
      </c>
      <c r="E20" s="2">
        <f t="shared" si="3"/>
        <v>1555.7581282285018</v>
      </c>
      <c r="F20" s="2">
        <f t="shared" si="9"/>
        <v>2525.5813769943211</v>
      </c>
      <c r="G20" s="2">
        <v>0.2</v>
      </c>
      <c r="H20">
        <v>0.1</v>
      </c>
      <c r="I20" s="5">
        <f t="shared" si="4"/>
        <v>3.2781445312500006</v>
      </c>
      <c r="J20" s="5">
        <f t="shared" si="5"/>
        <v>0.80989453124999999</v>
      </c>
      <c r="K20" s="5">
        <f t="shared" si="6"/>
        <v>0.35281119791666665</v>
      </c>
      <c r="L20" s="5">
        <f t="shared" si="7"/>
        <v>0.19283203125000001</v>
      </c>
      <c r="M20" s="5">
        <f t="shared" si="8"/>
        <v>0.11878453125000002</v>
      </c>
    </row>
    <row r="21" spans="1:13" x14ac:dyDescent="0.45">
      <c r="A21" s="1">
        <v>17</v>
      </c>
      <c r="B21" s="2">
        <f t="shared" si="0"/>
        <v>91.474222627367581</v>
      </c>
      <c r="C21" s="2">
        <f t="shared" si="1"/>
        <v>369.74843672535945</v>
      </c>
      <c r="D21" s="2">
        <f t="shared" si="2"/>
        <v>846.78994660763124</v>
      </c>
      <c r="E21" s="2">
        <f t="shared" si="3"/>
        <v>1544.0044610509515</v>
      </c>
      <c r="F21" s="2">
        <f t="shared" si="9"/>
        <v>2494.7515262009333</v>
      </c>
      <c r="G21" s="2">
        <v>0.2</v>
      </c>
      <c r="H21">
        <v>0.1</v>
      </c>
      <c r="I21" s="5">
        <f t="shared" si="4"/>
        <v>3.2796124567474041</v>
      </c>
      <c r="J21" s="5">
        <f t="shared" si="5"/>
        <v>0.81136245674740481</v>
      </c>
      <c r="K21" s="5">
        <f t="shared" si="6"/>
        <v>0.35427912341407153</v>
      </c>
      <c r="L21" s="5">
        <f t="shared" si="7"/>
        <v>0.19429995674740483</v>
      </c>
      <c r="M21" s="5">
        <f t="shared" si="8"/>
        <v>0.12025245674740487</v>
      </c>
    </row>
    <row r="22" spans="1:13" x14ac:dyDescent="0.45">
      <c r="A22" s="1">
        <v>18</v>
      </c>
      <c r="B22" s="2">
        <f t="shared" si="0"/>
        <v>91.439924816061819</v>
      </c>
      <c r="C22" s="2">
        <f t="shared" si="1"/>
        <v>369.1886964448496</v>
      </c>
      <c r="D22" s="2">
        <f t="shared" si="2"/>
        <v>843.85987758822762</v>
      </c>
      <c r="E22" s="2">
        <f t="shared" si="3"/>
        <v>1534.2906865240502</v>
      </c>
      <c r="F22" s="2">
        <f t="shared" si="9"/>
        <v>2469.4896083267531</v>
      </c>
      <c r="G22" s="2">
        <v>0.2</v>
      </c>
      <c r="H22">
        <v>0.1</v>
      </c>
      <c r="I22" s="5">
        <f t="shared" si="4"/>
        <v>3.280842592592593</v>
      </c>
      <c r="J22" s="5">
        <f t="shared" si="5"/>
        <v>0.81259259259259253</v>
      </c>
      <c r="K22" s="5">
        <f t="shared" si="6"/>
        <v>0.3555092592592593</v>
      </c>
      <c r="L22" s="5">
        <f t="shared" si="7"/>
        <v>0.19553009259259257</v>
      </c>
      <c r="M22" s="5">
        <f t="shared" si="8"/>
        <v>0.12148259259259259</v>
      </c>
    </row>
    <row r="23" spans="1:13" x14ac:dyDescent="0.45">
      <c r="A23" s="1">
        <v>19</v>
      </c>
      <c r="B23" s="2">
        <f t="shared" si="0"/>
        <v>91.410918667071812</v>
      </c>
      <c r="C23" s="2">
        <f t="shared" si="1"/>
        <v>368.71631058986952</v>
      </c>
      <c r="D23" s="2">
        <f t="shared" si="2"/>
        <v>841.39595591282011</v>
      </c>
      <c r="E23" s="2">
        <f t="shared" si="3"/>
        <v>1526.1649029632858</v>
      </c>
      <c r="F23" s="2">
        <f t="shared" si="9"/>
        <v>2448.5067500108521</v>
      </c>
      <c r="G23" s="2">
        <v>0.2</v>
      </c>
      <c r="H23">
        <v>0.1</v>
      </c>
      <c r="I23" s="5">
        <f t="shared" si="4"/>
        <v>3.2818836565096952</v>
      </c>
      <c r="J23" s="5">
        <f t="shared" si="5"/>
        <v>0.81363365650969532</v>
      </c>
      <c r="K23" s="5">
        <f t="shared" si="6"/>
        <v>0.35655032317636193</v>
      </c>
      <c r="L23" s="5">
        <f t="shared" si="7"/>
        <v>0.19657115650969528</v>
      </c>
      <c r="M23" s="5">
        <f t="shared" si="8"/>
        <v>0.12252365650969529</v>
      </c>
    </row>
    <row r="24" spans="1:13" x14ac:dyDescent="0.45">
      <c r="A24" s="1">
        <v>20</v>
      </c>
      <c r="B24" s="2">
        <f t="shared" si="0"/>
        <v>91.386168246505051</v>
      </c>
      <c r="C24" s="2">
        <f t="shared" si="1"/>
        <v>368.31395081167187</v>
      </c>
      <c r="D24" s="2">
        <f t="shared" si="2"/>
        <v>839.30365773196843</v>
      </c>
      <c r="E24" s="2">
        <f t="shared" si="3"/>
        <v>1519.2950470981466</v>
      </c>
      <c r="F24" s="2">
        <f t="shared" si="9"/>
        <v>2430.8720753570346</v>
      </c>
      <c r="G24" s="2">
        <v>0.2</v>
      </c>
      <c r="H24">
        <v>0.1</v>
      </c>
      <c r="I24" s="5">
        <f t="shared" si="4"/>
        <v>3.2827725000000001</v>
      </c>
      <c r="J24" s="5">
        <f t="shared" si="5"/>
        <v>0.81452250000000004</v>
      </c>
      <c r="K24" s="5">
        <f t="shared" si="6"/>
        <v>0.35743916666666664</v>
      </c>
      <c r="L24" s="5">
        <f t="shared" si="7"/>
        <v>0.19746</v>
      </c>
      <c r="M24" s="5">
        <f t="shared" si="8"/>
        <v>0.12341249999999998</v>
      </c>
    </row>
    <row r="25" spans="1:13" x14ac:dyDescent="0.45">
      <c r="A25" s="1">
        <v>21</v>
      </c>
      <c r="B25" s="2">
        <f t="shared" si="0"/>
        <v>91.364879423220358</v>
      </c>
      <c r="C25" s="2">
        <f t="shared" si="1"/>
        <v>367.96839310038405</v>
      </c>
      <c r="D25" s="2">
        <f t="shared" si="2"/>
        <v>837.5113947128533</v>
      </c>
      <c r="E25" s="2">
        <f t="shared" si="3"/>
        <v>1513.4323556222853</v>
      </c>
      <c r="F25" s="2">
        <f t="shared" si="9"/>
        <v>2415.8982539793842</v>
      </c>
      <c r="G25" s="2">
        <v>0.2</v>
      </c>
      <c r="H25">
        <v>0.1</v>
      </c>
      <c r="I25" s="5">
        <f t="shared" si="4"/>
        <v>3.2835374149659859</v>
      </c>
      <c r="J25" s="5">
        <f t="shared" si="5"/>
        <v>0.81528741496598633</v>
      </c>
      <c r="K25" s="5">
        <f t="shared" si="6"/>
        <v>0.35820408163265299</v>
      </c>
      <c r="L25" s="5">
        <f t="shared" si="7"/>
        <v>0.1982249149659864</v>
      </c>
      <c r="M25" s="5">
        <f t="shared" si="8"/>
        <v>0.12417741496598642</v>
      </c>
    </row>
    <row r="26" spans="1:13" x14ac:dyDescent="0.45">
      <c r="A26" s="1">
        <v>22</v>
      </c>
      <c r="B26" s="2">
        <f t="shared" si="0"/>
        <v>91.346435129876141</v>
      </c>
      <c r="C26" s="2">
        <f t="shared" si="1"/>
        <v>367.66940139775141</v>
      </c>
      <c r="D26" s="2">
        <f t="shared" si="2"/>
        <v>835.96411265172958</v>
      </c>
      <c r="E26" s="2">
        <f t="shared" si="3"/>
        <v>1508.387287785647</v>
      </c>
      <c r="F26" s="2">
        <f t="shared" si="9"/>
        <v>2403.0679829918395</v>
      </c>
      <c r="G26" s="2">
        <v>0.2</v>
      </c>
      <c r="H26">
        <v>0.1</v>
      </c>
      <c r="I26" s="5">
        <f t="shared" si="4"/>
        <v>3.2842004132231399</v>
      </c>
      <c r="J26" s="5">
        <f t="shared" si="5"/>
        <v>0.81595041322314066</v>
      </c>
      <c r="K26" s="5">
        <f t="shared" si="6"/>
        <v>0.35886707988980721</v>
      </c>
      <c r="L26" s="5">
        <f t="shared" si="7"/>
        <v>0.19888791322314048</v>
      </c>
      <c r="M26" s="5">
        <f t="shared" si="8"/>
        <v>0.12484041322314049</v>
      </c>
    </row>
    <row r="27" spans="1:13" x14ac:dyDescent="0.45">
      <c r="A27" s="1">
        <v>23</v>
      </c>
      <c r="B27" s="2">
        <f t="shared" si="0"/>
        <v>91.330349990331769</v>
      </c>
      <c r="C27" s="2">
        <f t="shared" si="1"/>
        <v>367.40895081824891</v>
      </c>
      <c r="D27" s="2">
        <f t="shared" si="2"/>
        <v>834.61889068087794</v>
      </c>
      <c r="E27" s="2">
        <f t="shared" si="3"/>
        <v>1504.0132489635921</v>
      </c>
      <c r="F27" s="2">
        <f t="shared" si="9"/>
        <v>2391.985356889641</v>
      </c>
      <c r="G27" s="2">
        <v>0.2</v>
      </c>
      <c r="H27">
        <v>0.1</v>
      </c>
      <c r="I27" s="5">
        <f t="shared" si="4"/>
        <v>3.2847788279773154</v>
      </c>
      <c r="J27" s="5">
        <f t="shared" si="5"/>
        <v>0.81652882797731574</v>
      </c>
      <c r="K27" s="5">
        <f t="shared" si="6"/>
        <v>0.35944549464398234</v>
      </c>
      <c r="L27" s="5">
        <f t="shared" si="7"/>
        <v>0.19946632797731567</v>
      </c>
      <c r="M27" s="5">
        <f t="shared" si="8"/>
        <v>0.12541882797731568</v>
      </c>
    </row>
    <row r="28" spans="1:13" x14ac:dyDescent="0.45">
      <c r="A28" s="1">
        <v>24</v>
      </c>
      <c r="B28" s="2">
        <f t="shared" si="0"/>
        <v>91.316237961238173</v>
      </c>
      <c r="C28" s="2">
        <f t="shared" si="1"/>
        <v>367.18067711686672</v>
      </c>
      <c r="D28" s="2">
        <f t="shared" si="2"/>
        <v>833.44185440812601</v>
      </c>
      <c r="E28" s="2">
        <f t="shared" si="3"/>
        <v>1500.1953379346269</v>
      </c>
      <c r="F28" s="2">
        <f t="shared" si="9"/>
        <v>2382.3428687709593</v>
      </c>
      <c r="G28" s="2">
        <v>0.2</v>
      </c>
      <c r="H28">
        <v>0.1</v>
      </c>
      <c r="I28" s="5">
        <f t="shared" si="4"/>
        <v>3.2852864583333328</v>
      </c>
      <c r="J28" s="5">
        <f t="shared" si="5"/>
        <v>0.81703645833333338</v>
      </c>
      <c r="K28" s="5">
        <f t="shared" si="6"/>
        <v>0.35995312500000004</v>
      </c>
      <c r="L28" s="5">
        <f t="shared" si="7"/>
        <v>0.19997395833333334</v>
      </c>
      <c r="M28" s="5">
        <f t="shared" si="8"/>
        <v>0.12592645833333335</v>
      </c>
    </row>
    <row r="29" spans="1:13" x14ac:dyDescent="0.45">
      <c r="A29" s="1">
        <v>25</v>
      </c>
      <c r="B29" s="2">
        <f t="shared" si="0"/>
        <v>91.303788888109764</v>
      </c>
      <c r="C29" s="2">
        <f t="shared" si="1"/>
        <v>366.97947997539768</v>
      </c>
      <c r="D29" s="2">
        <f t="shared" si="2"/>
        <v>832.40597142146828</v>
      </c>
      <c r="E29" s="2">
        <f t="shared" si="3"/>
        <v>1496.8424109341343</v>
      </c>
      <c r="F29" s="2">
        <f t="shared" si="9"/>
        <v>2373.8985110908538</v>
      </c>
      <c r="G29" s="2">
        <v>0.2</v>
      </c>
      <c r="H29">
        <v>0.1</v>
      </c>
      <c r="I29" s="5">
        <f t="shared" si="4"/>
        <v>3.2857343999999995</v>
      </c>
      <c r="J29" s="5">
        <f t="shared" si="5"/>
        <v>0.81748440000000011</v>
      </c>
      <c r="K29" s="5">
        <f t="shared" si="6"/>
        <v>0.3604010666666666</v>
      </c>
      <c r="L29" s="5">
        <f t="shared" si="7"/>
        <v>0.20042190000000001</v>
      </c>
      <c r="M29" s="5">
        <f t="shared" si="8"/>
        <v>0.1263744</v>
      </c>
    </row>
    <row r="30" spans="1:13" x14ac:dyDescent="0.45">
      <c r="A30" s="1">
        <v>26</v>
      </c>
      <c r="B30" s="2">
        <f t="shared" si="0"/>
        <v>91.29275127451973</v>
      </c>
      <c r="C30" s="2">
        <f t="shared" si="1"/>
        <v>366.8012327994096</v>
      </c>
      <c r="D30" s="2">
        <f t="shared" si="2"/>
        <v>831.48945126342937</v>
      </c>
      <c r="E30" s="2">
        <f t="shared" si="3"/>
        <v>1493.8813844921413</v>
      </c>
      <c r="F30" s="2">
        <f t="shared" si="9"/>
        <v>2366.4595664478043</v>
      </c>
      <c r="G30" s="2">
        <v>0.2</v>
      </c>
      <c r="H30">
        <v>0.1</v>
      </c>
      <c r="I30" s="5">
        <f t="shared" si="4"/>
        <v>3.2861316568047338</v>
      </c>
      <c r="J30" s="5">
        <f t="shared" si="5"/>
        <v>0.8178816568047339</v>
      </c>
      <c r="K30" s="5">
        <f t="shared" si="6"/>
        <v>0.3607983234714004</v>
      </c>
      <c r="L30" s="5">
        <f t="shared" si="7"/>
        <v>0.2008191568047337</v>
      </c>
      <c r="M30" s="5">
        <f t="shared" si="8"/>
        <v>0.12677165680473371</v>
      </c>
    </row>
    <row r="31" spans="1:13" x14ac:dyDescent="0.45">
      <c r="A31" s="1">
        <v>27</v>
      </c>
      <c r="B31" s="2">
        <f t="shared" si="0"/>
        <v>91.282919450649615</v>
      </c>
      <c r="C31" s="2">
        <f t="shared" si="1"/>
        <v>366.64256750385067</v>
      </c>
      <c r="D31" s="2">
        <f t="shared" si="2"/>
        <v>830.67456700091168</v>
      </c>
      <c r="E31" s="2">
        <f t="shared" si="3"/>
        <v>1491.2530796089295</v>
      </c>
      <c r="F31" s="2">
        <f t="shared" si="9"/>
        <v>2359.8709289798621</v>
      </c>
      <c r="G31" s="2">
        <v>0.2</v>
      </c>
      <c r="H31">
        <v>0.1</v>
      </c>
      <c r="I31" s="5">
        <f t="shared" si="4"/>
        <v>3.2864855967078195</v>
      </c>
      <c r="J31" s="5">
        <f t="shared" si="5"/>
        <v>0.81823559670781887</v>
      </c>
      <c r="K31" s="5">
        <f t="shared" si="6"/>
        <v>0.36115226337448553</v>
      </c>
      <c r="L31" s="5">
        <f t="shared" si="7"/>
        <v>0.20117309670781894</v>
      </c>
      <c r="M31" s="5">
        <f t="shared" si="8"/>
        <v>0.12712559670781895</v>
      </c>
    </row>
    <row r="32" spans="1:13" x14ac:dyDescent="0.45">
      <c r="A32" s="1">
        <v>28</v>
      </c>
      <c r="B32" s="2">
        <f t="shared" si="0"/>
        <v>91.274123902294775</v>
      </c>
      <c r="C32" s="2">
        <f t="shared" si="1"/>
        <v>366.50071289998363</v>
      </c>
      <c r="D32" s="2">
        <f t="shared" si="2"/>
        <v>829.94677566383393</v>
      </c>
      <c r="E32" s="2">
        <f t="shared" si="3"/>
        <v>1488.9091461561836</v>
      </c>
      <c r="F32" s="2">
        <f t="shared" si="9"/>
        <v>2354.0065551876419</v>
      </c>
      <c r="G32" s="2">
        <v>0.2</v>
      </c>
      <c r="H32">
        <v>0.1</v>
      </c>
      <c r="I32" s="5">
        <f t="shared" si="4"/>
        <v>3.2868022959183674</v>
      </c>
      <c r="J32" s="5">
        <f t="shared" si="5"/>
        <v>0.81855229591836742</v>
      </c>
      <c r="K32" s="5">
        <f t="shared" si="6"/>
        <v>0.36146896258503403</v>
      </c>
      <c r="L32" s="5">
        <f t="shared" si="7"/>
        <v>0.20148979591836733</v>
      </c>
      <c r="M32" s="5">
        <f t="shared" si="8"/>
        <v>0.12744229591836737</v>
      </c>
    </row>
    <row r="33" spans="1:13" x14ac:dyDescent="0.45">
      <c r="A33" s="1">
        <v>29</v>
      </c>
      <c r="B33" s="2">
        <f t="shared" si="0"/>
        <v>91.266223900681524</v>
      </c>
      <c r="C33" s="2">
        <f t="shared" si="1"/>
        <v>366.37337193105128</v>
      </c>
      <c r="D33" s="2">
        <f t="shared" si="2"/>
        <v>829.2940537129233</v>
      </c>
      <c r="E33" s="2">
        <f t="shared" si="3"/>
        <v>1486.809756636557</v>
      </c>
      <c r="F33" s="2">
        <f t="shared" si="9"/>
        <v>2348.7631150910684</v>
      </c>
      <c r="G33" s="2">
        <v>0.2</v>
      </c>
      <c r="H33">
        <v>0.1</v>
      </c>
      <c r="I33" s="5">
        <f t="shared" si="4"/>
        <v>3.2870868014268724</v>
      </c>
      <c r="J33" s="5">
        <f t="shared" si="5"/>
        <v>0.81883680142687265</v>
      </c>
      <c r="K33" s="5">
        <f t="shared" si="6"/>
        <v>0.36175346809353948</v>
      </c>
      <c r="L33" s="5">
        <f t="shared" si="7"/>
        <v>0.20177430142687275</v>
      </c>
      <c r="M33" s="5">
        <f t="shared" si="8"/>
        <v>0.12772680142687276</v>
      </c>
    </row>
    <row r="34" spans="1:13" x14ac:dyDescent="0.45">
      <c r="A34" s="1">
        <v>30</v>
      </c>
      <c r="B34" s="2">
        <f t="shared" si="0"/>
        <v>91.259101827919807</v>
      </c>
      <c r="C34" s="2">
        <f t="shared" si="1"/>
        <v>366.25862742544604</v>
      </c>
      <c r="D34" s="2">
        <f t="shared" si="2"/>
        <v>828.70638932626173</v>
      </c>
      <c r="E34" s="2">
        <f t="shared" si="3"/>
        <v>1484.9218559873286</v>
      </c>
      <c r="F34" s="2">
        <f t="shared" si="9"/>
        <v>2344.0552155228543</v>
      </c>
      <c r="G34" s="2">
        <v>0.2</v>
      </c>
      <c r="H34">
        <v>0.1</v>
      </c>
      <c r="I34" s="5">
        <f t="shared" si="4"/>
        <v>3.2873433333333333</v>
      </c>
      <c r="J34" s="5">
        <f t="shared" si="5"/>
        <v>0.81909333333333323</v>
      </c>
      <c r="K34" s="5">
        <f t="shared" si="6"/>
        <v>0.36201</v>
      </c>
      <c r="L34" s="5">
        <f t="shared" si="7"/>
        <v>0.20203083333333333</v>
      </c>
      <c r="M34" s="5">
        <f t="shared" si="8"/>
        <v>0.12798333333333337</v>
      </c>
    </row>
    <row r="35" spans="1:13" x14ac:dyDescent="0.45">
      <c r="A35" s="1">
        <v>31</v>
      </c>
      <c r="B35" s="2">
        <f t="shared" si="0"/>
        <v>91.252658766332416</v>
      </c>
      <c r="C35" s="2">
        <f t="shared" si="1"/>
        <v>366.1548690310517</v>
      </c>
      <c r="D35" s="2">
        <f t="shared" si="2"/>
        <v>828.17539048436151</v>
      </c>
      <c r="E35" s="2">
        <f t="shared" si="3"/>
        <v>1483.217818678165</v>
      </c>
      <c r="F35" s="2">
        <f t="shared" si="9"/>
        <v>2339.8117632392928</v>
      </c>
      <c r="G35" s="2">
        <v>0.2</v>
      </c>
      <c r="H35">
        <v>0.1</v>
      </c>
      <c r="I35" s="5">
        <f t="shared" si="4"/>
        <v>3.2875754422476589</v>
      </c>
      <c r="J35" s="5">
        <f t="shared" si="5"/>
        <v>0.81932544224765869</v>
      </c>
      <c r="K35" s="5">
        <f t="shared" si="6"/>
        <v>0.36224210891432534</v>
      </c>
      <c r="L35" s="5">
        <f t="shared" si="7"/>
        <v>0.2022629422476587</v>
      </c>
      <c r="M35" s="5">
        <f t="shared" si="8"/>
        <v>0.12821544224765868</v>
      </c>
    </row>
    <row r="36" spans="1:13" x14ac:dyDescent="0.45">
      <c r="A36" s="1">
        <v>32</v>
      </c>
      <c r="B36" s="2">
        <f t="shared" si="0"/>
        <v>91.246811039794835</v>
      </c>
      <c r="C36" s="2">
        <f t="shared" si="1"/>
        <v>366.06073605376514</v>
      </c>
      <c r="D36" s="2">
        <f t="shared" si="2"/>
        <v>827.69397955013903</v>
      </c>
      <c r="E36" s="2">
        <f t="shared" si="3"/>
        <v>1481.6744078366687</v>
      </c>
      <c r="F36" s="2">
        <f t="shared" si="9"/>
        <v>2335.973165508261</v>
      </c>
      <c r="G36" s="2">
        <v>0.2</v>
      </c>
      <c r="H36">
        <v>0.1</v>
      </c>
      <c r="I36" s="5">
        <f t="shared" si="4"/>
        <v>3.2877861328125002</v>
      </c>
      <c r="J36" s="5">
        <f t="shared" si="5"/>
        <v>0.81953613281250015</v>
      </c>
      <c r="K36" s="5">
        <f t="shared" si="6"/>
        <v>0.36245279947916664</v>
      </c>
      <c r="L36" s="5">
        <f t="shared" si="7"/>
        <v>0.2024736328125</v>
      </c>
      <c r="M36" s="5">
        <f t="shared" si="8"/>
        <v>0.12842613281250001</v>
      </c>
    </row>
    <row r="37" spans="1:13" x14ac:dyDescent="0.45">
      <c r="A37" s="1">
        <v>33</v>
      </c>
      <c r="B37" s="2">
        <f t="shared" si="0"/>
        <v>91.241487479221405</v>
      </c>
      <c r="C37" s="2">
        <f t="shared" si="1"/>
        <v>365.97507235905209</v>
      </c>
      <c r="D37" s="2">
        <f t="shared" si="2"/>
        <v>827.25615314494087</v>
      </c>
      <c r="E37" s="2">
        <f t="shared" si="3"/>
        <v>1480.2719608930906</v>
      </c>
      <c r="F37" s="2">
        <f t="shared" si="9"/>
        <v>2332.4891536041559</v>
      </c>
      <c r="G37" s="2">
        <v>0.2</v>
      </c>
      <c r="H37">
        <v>0.1</v>
      </c>
      <c r="I37" s="5">
        <f t="shared" si="4"/>
        <v>3.2879779614325066</v>
      </c>
      <c r="J37" s="5">
        <f t="shared" si="5"/>
        <v>0.81972796143250704</v>
      </c>
      <c r="K37" s="5">
        <f t="shared" si="6"/>
        <v>0.36264462809917347</v>
      </c>
      <c r="L37" s="5">
        <f t="shared" si="7"/>
        <v>0.20266546143250688</v>
      </c>
      <c r="M37" s="5">
        <f t="shared" si="8"/>
        <v>0.12861796143250689</v>
      </c>
    </row>
    <row r="38" spans="1:13" x14ac:dyDescent="0.45">
      <c r="A38" s="1">
        <v>34</v>
      </c>
      <c r="B38" s="2">
        <f t="shared" si="0"/>
        <v>91.236627243919855</v>
      </c>
      <c r="C38" s="2">
        <f t="shared" si="1"/>
        <v>365.89689050947032</v>
      </c>
      <c r="D38" s="2">
        <f t="shared" si="2"/>
        <v>826.8567918051848</v>
      </c>
      <c r="E38" s="2">
        <f t="shared" si="3"/>
        <v>1478.9937469014378</v>
      </c>
      <c r="F38" s="2">
        <f t="shared" si="9"/>
        <v>2329.3170748613493</v>
      </c>
      <c r="G38" s="2">
        <v>0.2</v>
      </c>
      <c r="H38">
        <v>0.1</v>
      </c>
      <c r="I38" s="5">
        <f t="shared" ref="I38:I61" si="10">3/B38*100</f>
        <v>3.2881531141868514</v>
      </c>
      <c r="J38" s="5">
        <f t="shared" ref="J38:J61" si="11">3/C38*100</f>
        <v>0.81990311418685102</v>
      </c>
      <c r="K38" s="5">
        <f t="shared" ref="K38:K61" si="12">3/D38*100</f>
        <v>0.36281978085351785</v>
      </c>
      <c r="L38" s="5">
        <f t="shared" ref="L38:L61" si="13">3/E38*100</f>
        <v>0.2028406141868512</v>
      </c>
      <c r="M38" s="5">
        <f t="shared" ref="M38:M61" si="14">3/F38*100</f>
        <v>0.12879311418685122</v>
      </c>
    </row>
    <row r="39" spans="1:13" x14ac:dyDescent="0.45">
      <c r="A39" s="1">
        <v>35</v>
      </c>
      <c r="B39" s="2">
        <f t="shared" si="0"/>
        <v>91.232178073295557</v>
      </c>
      <c r="C39" s="2">
        <f t="shared" si="1"/>
        <v>365.82534303591734</v>
      </c>
      <c r="D39" s="2">
        <f t="shared" si="2"/>
        <v>826.49150794031573</v>
      </c>
      <c r="E39" s="2">
        <f t="shared" si="3"/>
        <v>1477.8254552418696</v>
      </c>
      <c r="F39" s="2">
        <f t="shared" si="9"/>
        <v>2326.4205408690368</v>
      </c>
      <c r="G39" s="2">
        <v>0.2</v>
      </c>
      <c r="H39">
        <v>0.1</v>
      </c>
      <c r="I39" s="5">
        <f t="shared" si="10"/>
        <v>3.2883134693877554</v>
      </c>
      <c r="J39" s="5">
        <f t="shared" si="11"/>
        <v>0.8200634693877551</v>
      </c>
      <c r="K39" s="5">
        <f t="shared" si="12"/>
        <v>0.36298013605442175</v>
      </c>
      <c r="L39" s="5">
        <f t="shared" si="13"/>
        <v>0.20300096938775511</v>
      </c>
      <c r="M39" s="5">
        <f t="shared" si="14"/>
        <v>0.12895346938775509</v>
      </c>
    </row>
    <row r="40" spans="1:13" x14ac:dyDescent="0.45">
      <c r="A40" s="1">
        <v>36</v>
      </c>
      <c r="B40" s="2">
        <f t="shared" si="0"/>
        <v>91.228094874402984</v>
      </c>
      <c r="C40" s="2">
        <f t="shared" si="1"/>
        <v>365.75969926424727</v>
      </c>
      <c r="D40" s="2">
        <f t="shared" si="2"/>
        <v>826.15652351295023</v>
      </c>
      <c r="E40" s="2">
        <f t="shared" si="3"/>
        <v>1476.7547857793984</v>
      </c>
      <c r="F40" s="2">
        <f t="shared" si="9"/>
        <v>2323.7683489841043</v>
      </c>
      <c r="G40" s="2">
        <v>0.2</v>
      </c>
      <c r="H40">
        <v>0.1</v>
      </c>
      <c r="I40" s="5">
        <f t="shared" si="10"/>
        <v>3.2884606481481482</v>
      </c>
      <c r="J40" s="5">
        <f t="shared" si="11"/>
        <v>0.82021064814814826</v>
      </c>
      <c r="K40" s="5">
        <f t="shared" si="12"/>
        <v>0.36312731481481481</v>
      </c>
      <c r="L40" s="5">
        <f t="shared" si="13"/>
        <v>0.20314814814814813</v>
      </c>
      <c r="M40" s="5">
        <f t="shared" si="14"/>
        <v>0.12910064814814814</v>
      </c>
    </row>
    <row r="41" spans="1:13" x14ac:dyDescent="0.45">
      <c r="A41" s="1">
        <v>37</v>
      </c>
      <c r="B41" s="2">
        <f t="shared" si="0"/>
        <v>91.224338573568531</v>
      </c>
      <c r="C41" s="2">
        <f t="shared" si="1"/>
        <v>365.69932650151429</v>
      </c>
      <c r="D41" s="2">
        <f t="shared" si="2"/>
        <v>825.84857096895291</v>
      </c>
      <c r="E41" s="2">
        <f t="shared" si="3"/>
        <v>1475.7711180327185</v>
      </c>
      <c r="F41" s="2">
        <f t="shared" si="9"/>
        <v>2321.3336154881281</v>
      </c>
      <c r="G41" s="2">
        <v>0.2</v>
      </c>
      <c r="H41">
        <v>0.1</v>
      </c>
      <c r="I41" s="5">
        <f t="shared" si="10"/>
        <v>3.2885960555149745</v>
      </c>
      <c r="J41" s="5">
        <f t="shared" si="11"/>
        <v>0.82034605551497453</v>
      </c>
      <c r="K41" s="5">
        <f t="shared" si="12"/>
        <v>0.36326272218164107</v>
      </c>
      <c r="L41" s="5">
        <f t="shared" si="13"/>
        <v>0.2032835555149744</v>
      </c>
      <c r="M41" s="5">
        <f t="shared" si="14"/>
        <v>0.12923605551497441</v>
      </c>
    </row>
    <row r="42" spans="1:13" x14ac:dyDescent="0.45">
      <c r="A42" s="1">
        <v>38</v>
      </c>
      <c r="B42" s="2">
        <f t="shared" si="0"/>
        <v>91.220875177119495</v>
      </c>
      <c r="C42" s="2">
        <f t="shared" si="1"/>
        <v>365.64367466828725</v>
      </c>
      <c r="D42" s="2">
        <f t="shared" si="2"/>
        <v>825.56481249146384</v>
      </c>
      <c r="E42" s="2">
        <f t="shared" si="3"/>
        <v>1474.8652423594781</v>
      </c>
      <c r="F42" s="2">
        <f t="shared" si="9"/>
        <v>2319.0930740060498</v>
      </c>
      <c r="G42" s="2">
        <v>0.2</v>
      </c>
      <c r="H42">
        <v>0.1</v>
      </c>
      <c r="I42" s="5">
        <f t="shared" si="10"/>
        <v>3.2887209141274236</v>
      </c>
      <c r="J42" s="5">
        <f t="shared" si="11"/>
        <v>0.82047091412742379</v>
      </c>
      <c r="K42" s="5">
        <f t="shared" si="12"/>
        <v>0.3633875807940905</v>
      </c>
      <c r="L42" s="5">
        <f t="shared" si="13"/>
        <v>0.20340841412742383</v>
      </c>
      <c r="M42" s="5">
        <f t="shared" si="14"/>
        <v>0.12936091412742384</v>
      </c>
    </row>
    <row r="43" spans="1:13" x14ac:dyDescent="0.45">
      <c r="A43" s="1">
        <v>39</v>
      </c>
      <c r="B43" s="2">
        <f t="shared" si="0"/>
        <v>91.217674998800561</v>
      </c>
      <c r="C43" s="2">
        <f t="shared" si="1"/>
        <v>365.59226367350522</v>
      </c>
      <c r="D43" s="2">
        <f t="shared" si="2"/>
        <v>825.30277379867175</v>
      </c>
      <c r="E43" s="2">
        <f t="shared" si="3"/>
        <v>1474.0291401799532</v>
      </c>
      <c r="F43" s="2">
        <f t="shared" si="9"/>
        <v>2317.0265039802275</v>
      </c>
      <c r="G43" s="2">
        <v>0.2</v>
      </c>
      <c r="H43">
        <v>0.1</v>
      </c>
      <c r="I43" s="5">
        <f t="shared" si="10"/>
        <v>3.2888362919132148</v>
      </c>
      <c r="J43" s="5">
        <f t="shared" si="11"/>
        <v>0.82058629191321497</v>
      </c>
      <c r="K43" s="5">
        <f t="shared" si="12"/>
        <v>0.36350295857988163</v>
      </c>
      <c r="L43" s="5">
        <f t="shared" si="13"/>
        <v>0.20352379191321499</v>
      </c>
      <c r="M43" s="5">
        <f t="shared" si="14"/>
        <v>0.12947629191321502</v>
      </c>
    </row>
    <row r="44" spans="1:13" x14ac:dyDescent="0.45">
      <c r="A44" s="1">
        <v>40</v>
      </c>
      <c r="B44" s="2">
        <f t="shared" si="0"/>
        <v>91.214712020901842</v>
      </c>
      <c r="C44" s="2">
        <f t="shared" si="1"/>
        <v>365.5446729860202</v>
      </c>
      <c r="D44" s="2">
        <f t="shared" si="2"/>
        <v>825.0602895617842</v>
      </c>
      <c r="E44" s="2">
        <f t="shared" si="3"/>
        <v>1473.2558032466875</v>
      </c>
      <c r="F44" s="2">
        <f t="shared" si="9"/>
        <v>2315.1162622447946</v>
      </c>
      <c r="G44" s="2">
        <v>0.2</v>
      </c>
      <c r="H44">
        <v>0.1</v>
      </c>
      <c r="I44" s="5">
        <f t="shared" si="10"/>
        <v>3.2889431250000003</v>
      </c>
      <c r="J44" s="5">
        <f t="shared" si="11"/>
        <v>0.82069312500000002</v>
      </c>
      <c r="K44" s="5">
        <f t="shared" si="12"/>
        <v>0.36360979166666663</v>
      </c>
      <c r="L44" s="5">
        <f t="shared" si="13"/>
        <v>0.20363062500000001</v>
      </c>
      <c r="M44" s="5">
        <f t="shared" si="14"/>
        <v>0.12958312499999999</v>
      </c>
    </row>
    <row r="45" spans="1:13" x14ac:dyDescent="0.45">
      <c r="A45" s="1">
        <v>41</v>
      </c>
      <c r="B45" s="2">
        <f t="shared" si="0"/>
        <v>91.21196336328515</v>
      </c>
      <c r="C45" s="2">
        <f t="shared" si="1"/>
        <v>365.50053297631263</v>
      </c>
      <c r="D45" s="2">
        <f t="shared" si="2"/>
        <v>824.83545816559308</v>
      </c>
      <c r="E45" s="2">
        <f t="shared" si="3"/>
        <v>1472.5390842072702</v>
      </c>
      <c r="F45" s="2">
        <f t="shared" si="9"/>
        <v>2313.3468968949128</v>
      </c>
      <c r="G45" s="2">
        <v>0.2</v>
      </c>
      <c r="H45">
        <v>0.1</v>
      </c>
      <c r="I45" s="5">
        <f t="shared" si="10"/>
        <v>3.289042236763831</v>
      </c>
      <c r="J45" s="5">
        <f t="shared" si="11"/>
        <v>0.82079223676383095</v>
      </c>
      <c r="K45" s="5">
        <f t="shared" si="12"/>
        <v>0.36370890343049767</v>
      </c>
      <c r="L45" s="5">
        <f t="shared" si="13"/>
        <v>0.20372973676383105</v>
      </c>
      <c r="M45" s="5">
        <f t="shared" si="14"/>
        <v>0.12968223676383109</v>
      </c>
    </row>
    <row r="46" spans="1:13" x14ac:dyDescent="0.45">
      <c r="A46" s="1">
        <v>42</v>
      </c>
      <c r="B46" s="2">
        <f t="shared" si="0"/>
        <v>91.209408839970408</v>
      </c>
      <c r="C46" s="2">
        <f t="shared" si="1"/>
        <v>365.45951769288143</v>
      </c>
      <c r="D46" s="2">
        <f t="shared" si="2"/>
        <v>824.62660402496317</v>
      </c>
      <c r="E46" s="2">
        <f t="shared" si="3"/>
        <v>1471.8735724015362</v>
      </c>
      <c r="F46" s="2">
        <f t="shared" si="9"/>
        <v>2311.7048272695206</v>
      </c>
      <c r="G46" s="2">
        <v>0.2</v>
      </c>
      <c r="H46">
        <v>0.1</v>
      </c>
      <c r="I46" s="5">
        <f t="shared" si="10"/>
        <v>3.2891343537414963</v>
      </c>
      <c r="J46" s="5">
        <f t="shared" si="11"/>
        <v>0.82088435374149649</v>
      </c>
      <c r="K46" s="5">
        <f t="shared" si="12"/>
        <v>0.36380102040816326</v>
      </c>
      <c r="L46" s="5">
        <f t="shared" si="13"/>
        <v>0.20382185374149658</v>
      </c>
      <c r="M46" s="5">
        <f t="shared" si="14"/>
        <v>0.12977435374149657</v>
      </c>
    </row>
    <row r="47" spans="1:13" x14ac:dyDescent="0.45">
      <c r="A47" s="1">
        <v>43</v>
      </c>
      <c r="B47" s="2">
        <f t="shared" si="0"/>
        <v>91.207030587158201</v>
      </c>
      <c r="C47" s="2">
        <f t="shared" si="1"/>
        <v>365.42133880773628</v>
      </c>
      <c r="D47" s="2">
        <f t="shared" si="2"/>
        <v>824.43224604653005</v>
      </c>
      <c r="E47" s="2">
        <f t="shared" si="3"/>
        <v>1471.2544901260742</v>
      </c>
      <c r="F47" s="2">
        <f t="shared" si="9"/>
        <v>2310.1780773720993</v>
      </c>
      <c r="G47" s="2">
        <v>0.2</v>
      </c>
      <c r="H47">
        <v>0.1</v>
      </c>
      <c r="I47" s="5">
        <f t="shared" si="10"/>
        <v>3.2892201189832346</v>
      </c>
      <c r="J47" s="5">
        <f t="shared" si="11"/>
        <v>0.82097011898323424</v>
      </c>
      <c r="K47" s="5">
        <f t="shared" si="12"/>
        <v>0.36388678564990085</v>
      </c>
      <c r="L47" s="5">
        <f t="shared" si="13"/>
        <v>0.20390761898323417</v>
      </c>
      <c r="M47" s="5">
        <f t="shared" si="14"/>
        <v>0.12986011898323419</v>
      </c>
    </row>
    <row r="48" spans="1:13" x14ac:dyDescent="0.45">
      <c r="A48" s="1">
        <v>44</v>
      </c>
      <c r="B48" s="2">
        <f t="shared" si="0"/>
        <v>91.204812749829813</v>
      </c>
      <c r="C48" s="2">
        <f t="shared" si="1"/>
        <v>365.38574051950457</v>
      </c>
      <c r="D48" s="2">
        <f t="shared" si="2"/>
        <v>824.25107111483464</v>
      </c>
      <c r="E48" s="2">
        <f t="shared" si="3"/>
        <v>1470.6776055910057</v>
      </c>
      <c r="F48" s="2">
        <f t="shared" si="9"/>
        <v>2308.7560527331329</v>
      </c>
      <c r="G48" s="2">
        <v>0.2</v>
      </c>
      <c r="H48">
        <v>0.1</v>
      </c>
      <c r="I48" s="5">
        <f t="shared" si="10"/>
        <v>3.2893001033057852</v>
      </c>
      <c r="J48" s="5">
        <f t="shared" si="11"/>
        <v>0.82105010330578498</v>
      </c>
      <c r="K48" s="5">
        <f t="shared" si="12"/>
        <v>0.36396676997245175</v>
      </c>
      <c r="L48" s="5">
        <f t="shared" si="13"/>
        <v>0.20398760330578516</v>
      </c>
      <c r="M48" s="5">
        <f t="shared" si="14"/>
        <v>0.12994010330578512</v>
      </c>
    </row>
    <row r="49" spans="1:13" x14ac:dyDescent="0.45">
      <c r="A49" s="1">
        <v>45</v>
      </c>
      <c r="B49" s="2">
        <f t="shared" si="0"/>
        <v>91.202741216613049</v>
      </c>
      <c r="C49" s="2">
        <f t="shared" si="1"/>
        <v>365.35249524477939</v>
      </c>
      <c r="D49" s="2">
        <f t="shared" si="2"/>
        <v>824.08191170725354</v>
      </c>
      <c r="E49" s="2">
        <f t="shared" si="3"/>
        <v>1470.139159561372</v>
      </c>
      <c r="F49" s="2">
        <f t="shared" si="9"/>
        <v>2307.4293527803097</v>
      </c>
      <c r="G49" s="2">
        <v>0.2</v>
      </c>
      <c r="H49">
        <v>0.1</v>
      </c>
      <c r="I49" s="5">
        <f t="shared" si="10"/>
        <v>3.2893748148148148</v>
      </c>
      <c r="J49" s="5">
        <f t="shared" si="11"/>
        <v>0.82112481481481492</v>
      </c>
      <c r="K49" s="5">
        <f t="shared" si="12"/>
        <v>0.36404148148148147</v>
      </c>
      <c r="L49" s="5">
        <f t="shared" si="13"/>
        <v>0.20406231481481485</v>
      </c>
      <c r="M49" s="5">
        <f t="shared" si="14"/>
        <v>0.13001481481481483</v>
      </c>
    </row>
    <row r="50" spans="1:13" x14ac:dyDescent="0.45">
      <c r="A50" s="1">
        <v>46</v>
      </c>
      <c r="B50" s="2">
        <f t="shared" si="0"/>
        <v>91.200803394600797</v>
      </c>
      <c r="C50" s="2">
        <f t="shared" si="1"/>
        <v>365.32139996132707</v>
      </c>
      <c r="D50" s="2">
        <f t="shared" si="2"/>
        <v>823.92372691800006</v>
      </c>
      <c r="E50" s="2">
        <f t="shared" si="3"/>
        <v>1469.6358032729956</v>
      </c>
      <c r="F50" s="2">
        <f t="shared" si="9"/>
        <v>2306.189612381404</v>
      </c>
      <c r="G50" s="2">
        <v>0.2</v>
      </c>
      <c r="H50">
        <v>0.1</v>
      </c>
      <c r="I50" s="5">
        <f t="shared" si="10"/>
        <v>3.2894447069943289</v>
      </c>
      <c r="J50" s="5">
        <f t="shared" si="11"/>
        <v>0.82119470699432884</v>
      </c>
      <c r="K50" s="5">
        <f t="shared" si="12"/>
        <v>0.36411137366099561</v>
      </c>
      <c r="L50" s="5">
        <f t="shared" si="13"/>
        <v>0.20413220699432894</v>
      </c>
      <c r="M50" s="5">
        <f t="shared" si="14"/>
        <v>0.13008470699432895</v>
      </c>
    </row>
    <row r="51" spans="1:13" x14ac:dyDescent="0.45">
      <c r="A51" s="1">
        <v>47</v>
      </c>
      <c r="B51" s="2">
        <f t="shared" si="0"/>
        <v>91.198988017386014</v>
      </c>
      <c r="C51" s="2">
        <f t="shared" si="1"/>
        <v>365.29227309276797</v>
      </c>
      <c r="D51" s="2">
        <f t="shared" si="2"/>
        <v>823.77558630977046</v>
      </c>
      <c r="E51" s="2">
        <f t="shared" si="3"/>
        <v>1469.1645456808999</v>
      </c>
      <c r="F51" s="2">
        <f t="shared" si="9"/>
        <v>2305.0293674723939</v>
      </c>
      <c r="G51" s="2">
        <v>0.2</v>
      </c>
      <c r="H51">
        <v>0.1</v>
      </c>
      <c r="I51" s="5">
        <f t="shared" si="10"/>
        <v>3.289510185604346</v>
      </c>
      <c r="J51" s="5">
        <f t="shared" si="11"/>
        <v>0.82126018560434577</v>
      </c>
      <c r="K51" s="5">
        <f t="shared" si="12"/>
        <v>0.36417685227101254</v>
      </c>
      <c r="L51" s="5">
        <f t="shared" si="13"/>
        <v>0.20419768560434584</v>
      </c>
      <c r="M51" s="5">
        <f t="shared" si="14"/>
        <v>0.13015018560434585</v>
      </c>
    </row>
    <row r="52" spans="1:13" x14ac:dyDescent="0.45">
      <c r="A52" s="1">
        <v>48</v>
      </c>
      <c r="B52" s="2">
        <f t="shared" si="0"/>
        <v>91.197284980828385</v>
      </c>
      <c r="C52" s="2">
        <f t="shared" si="1"/>
        <v>365.26495184495269</v>
      </c>
      <c r="D52" s="2">
        <f t="shared" si="2"/>
        <v>823.63665612097168</v>
      </c>
      <c r="E52" s="2">
        <f t="shared" si="3"/>
        <v>1468.7227084674669</v>
      </c>
      <c r="F52" s="2">
        <f t="shared" si="9"/>
        <v>2303.9419406630955</v>
      </c>
      <c r="G52" s="2">
        <v>0.2</v>
      </c>
      <c r="H52">
        <v>0.1</v>
      </c>
      <c r="I52" s="5">
        <f t="shared" si="10"/>
        <v>3.2895716145833331</v>
      </c>
      <c r="J52" s="5">
        <f t="shared" si="11"/>
        <v>0.82132161458333319</v>
      </c>
      <c r="K52" s="5">
        <f t="shared" si="12"/>
        <v>0.36423828125000002</v>
      </c>
      <c r="L52" s="5">
        <f t="shared" si="13"/>
        <v>0.20425911458333335</v>
      </c>
      <c r="M52" s="5">
        <f t="shared" si="14"/>
        <v>0.13021161458333333</v>
      </c>
    </row>
    <row r="53" spans="1:13" x14ac:dyDescent="0.45">
      <c r="A53" s="1">
        <v>49</v>
      </c>
      <c r="B53" s="2">
        <f t="shared" si="0"/>
        <v>91.195685202066244</v>
      </c>
      <c r="C53" s="2">
        <f t="shared" si="1"/>
        <v>365.23928992066578</v>
      </c>
      <c r="D53" s="2">
        <f t="shared" si="2"/>
        <v>823.50618744340761</v>
      </c>
      <c r="E53" s="2">
        <f t="shared" si="3"/>
        <v>1468.307887530123</v>
      </c>
      <c r="F53" s="2">
        <f t="shared" si="9"/>
        <v>2302.9213434865214</v>
      </c>
      <c r="G53" s="2">
        <v>0.2</v>
      </c>
      <c r="H53">
        <v>0.1</v>
      </c>
      <c r="I53" s="5">
        <f t="shared" si="10"/>
        <v>3.2896293211162013</v>
      </c>
      <c r="J53" s="5">
        <f t="shared" si="11"/>
        <v>0.82137932111620149</v>
      </c>
      <c r="K53" s="5">
        <f t="shared" si="12"/>
        <v>0.3642959877828682</v>
      </c>
      <c r="L53" s="5">
        <f t="shared" si="13"/>
        <v>0.20431682111620159</v>
      </c>
      <c r="M53" s="5">
        <f t="shared" si="14"/>
        <v>0.13026932111620157</v>
      </c>
    </row>
    <row r="54" spans="1:13" x14ac:dyDescent="0.45">
      <c r="A54" s="1">
        <v>50</v>
      </c>
      <c r="B54" s="2">
        <f t="shared" si="0"/>
        <v>91.194180498088016</v>
      </c>
      <c r="C54" s="2">
        <f t="shared" si="1"/>
        <v>365.21515555243906</v>
      </c>
      <c r="D54" s="2">
        <f t="shared" si="2"/>
        <v>823.38350605479638</v>
      </c>
      <c r="E54" s="2">
        <f t="shared" si="3"/>
        <v>1467.9179199015907</v>
      </c>
      <c r="F54" s="2">
        <f t="shared" si="9"/>
        <v>2301.9621925729489</v>
      </c>
      <c r="G54" s="2">
        <v>0.2</v>
      </c>
      <c r="H54">
        <v>0.1</v>
      </c>
      <c r="I54" s="5">
        <f t="shared" si="10"/>
        <v>3.2896836000000005</v>
      </c>
      <c r="J54" s="5">
        <f t="shared" si="11"/>
        <v>0.82143359999999987</v>
      </c>
      <c r="K54" s="5">
        <f t="shared" si="12"/>
        <v>0.36435026666666664</v>
      </c>
      <c r="L54" s="5">
        <f t="shared" si="13"/>
        <v>0.20437110000000003</v>
      </c>
      <c r="M54" s="5">
        <f t="shared" si="14"/>
        <v>0.13032360000000001</v>
      </c>
    </row>
    <row r="55" spans="1:13" x14ac:dyDescent="0.45">
      <c r="A55" s="1">
        <v>51</v>
      </c>
      <c r="B55" s="2">
        <f t="shared" si="0"/>
        <v>91.192763480821824</v>
      </c>
      <c r="C55" s="2">
        <f t="shared" si="1"/>
        <v>365.19242980383018</v>
      </c>
      <c r="D55" s="2">
        <f t="shared" si="2"/>
        <v>823.2680036463081</v>
      </c>
      <c r="E55" s="2">
        <f t="shared" si="3"/>
        <v>1467.5508552426256</v>
      </c>
      <c r="F55" s="2">
        <f t="shared" si="9"/>
        <v>2301.0596375207365</v>
      </c>
      <c r="G55" s="2">
        <v>0.2</v>
      </c>
      <c r="H55">
        <v>0.1</v>
      </c>
      <c r="I55" s="5">
        <f t="shared" si="10"/>
        <v>3.289734717416378</v>
      </c>
      <c r="J55" s="5">
        <f t="shared" si="11"/>
        <v>0.8214847174163783</v>
      </c>
      <c r="K55" s="5">
        <f t="shared" si="12"/>
        <v>0.36440138408304495</v>
      </c>
      <c r="L55" s="5">
        <f t="shared" si="13"/>
        <v>0.20442221741637834</v>
      </c>
      <c r="M55" s="5">
        <f t="shared" si="14"/>
        <v>0.13037471741637835</v>
      </c>
    </row>
    <row r="56" spans="1:13" x14ac:dyDescent="0.45">
      <c r="A56" s="1">
        <v>52</v>
      </c>
      <c r="B56" s="2">
        <f t="shared" si="0"/>
        <v>91.191427466223928</v>
      </c>
      <c r="C56" s="2">
        <f t="shared" si="1"/>
        <v>365.17100509807892</v>
      </c>
      <c r="D56" s="2">
        <f t="shared" si="2"/>
        <v>823.15913023036353</v>
      </c>
      <c r="E56" s="2">
        <f t="shared" si="3"/>
        <v>1467.2049311976384</v>
      </c>
      <c r="F56" s="2">
        <f t="shared" si="9"/>
        <v>2300.2092986301163</v>
      </c>
      <c r="G56" s="2">
        <v>0.2</v>
      </c>
      <c r="H56">
        <v>0.1</v>
      </c>
      <c r="I56" s="5">
        <f t="shared" si="10"/>
        <v>3.2897829142011838</v>
      </c>
      <c r="J56" s="5">
        <f t="shared" si="11"/>
        <v>0.82153291420118346</v>
      </c>
      <c r="K56" s="5">
        <f t="shared" si="12"/>
        <v>0.36444958086785006</v>
      </c>
      <c r="L56" s="5">
        <f t="shared" si="13"/>
        <v>0.20447041420118348</v>
      </c>
      <c r="M56" s="5">
        <f t="shared" si="14"/>
        <v>0.13042291420118343</v>
      </c>
    </row>
    <row r="57" spans="1:13" x14ac:dyDescent="0.45">
      <c r="A57" s="1">
        <v>53</v>
      </c>
      <c r="B57" s="2">
        <f t="shared" si="0"/>
        <v>91.19016639527122</v>
      </c>
      <c r="C57" s="2">
        <f t="shared" si="1"/>
        <v>365.15078393999511</v>
      </c>
      <c r="D57" s="2">
        <f t="shared" si="2"/>
        <v>823.05638755046232</v>
      </c>
      <c r="E57" s="2">
        <f t="shared" si="3"/>
        <v>1466.8785520253298</v>
      </c>
      <c r="F57" s="2">
        <f t="shared" si="9"/>
        <v>2299.4072129842098</v>
      </c>
      <c r="G57" s="2">
        <v>0.2</v>
      </c>
      <c r="H57">
        <v>0.1</v>
      </c>
      <c r="I57" s="5">
        <f t="shared" si="10"/>
        <v>3.2898284086863656</v>
      </c>
      <c r="J57" s="5">
        <f t="shared" si="11"/>
        <v>0.82157840868636534</v>
      </c>
      <c r="K57" s="5">
        <f t="shared" si="12"/>
        <v>0.36449507535303188</v>
      </c>
      <c r="L57" s="5">
        <f t="shared" si="13"/>
        <v>0.20451590868636524</v>
      </c>
      <c r="M57" s="5">
        <f t="shared" si="14"/>
        <v>0.13046840868636525</v>
      </c>
    </row>
    <row r="58" spans="1:13" x14ac:dyDescent="0.45">
      <c r="A58" s="1">
        <v>54</v>
      </c>
      <c r="B58" s="2">
        <f t="shared" si="0"/>
        <v>91.18897476510864</v>
      </c>
      <c r="C58" s="2">
        <f t="shared" si="1"/>
        <v>365.13167780259846</v>
      </c>
      <c r="D58" s="2">
        <f t="shared" si="2"/>
        <v>822.95932334455642</v>
      </c>
      <c r="E58" s="2">
        <f t="shared" si="3"/>
        <v>1466.5702700154027</v>
      </c>
      <c r="F58" s="2">
        <f t="shared" si="9"/>
        <v>2298.6497876192643</v>
      </c>
      <c r="G58" s="2">
        <v>0.2</v>
      </c>
      <c r="H58">
        <v>0.1</v>
      </c>
      <c r="I58" s="5">
        <f t="shared" si="10"/>
        <v>3.2898713991769553</v>
      </c>
      <c r="J58" s="5">
        <f t="shared" si="11"/>
        <v>0.82162139917695487</v>
      </c>
      <c r="K58" s="5">
        <f t="shared" si="12"/>
        <v>0.36453806584362136</v>
      </c>
      <c r="L58" s="5">
        <f t="shared" si="13"/>
        <v>0.20455889917695472</v>
      </c>
      <c r="M58" s="5">
        <f t="shared" si="14"/>
        <v>0.13051139917695473</v>
      </c>
    </row>
    <row r="59" spans="1:13" x14ac:dyDescent="0.45">
      <c r="A59" s="1">
        <v>55</v>
      </c>
      <c r="B59" s="2">
        <f t="shared" si="0"/>
        <v>91.187847568886767</v>
      </c>
      <c r="C59" s="2">
        <f t="shared" si="1"/>
        <v>365.11360615466879</v>
      </c>
      <c r="D59" s="2">
        <f t="shared" si="2"/>
        <v>822.86752633780577</v>
      </c>
      <c r="E59" s="2">
        <f t="shared" si="3"/>
        <v>1466.2787692831564</v>
      </c>
      <c r="F59" s="2">
        <f t="shared" si="9"/>
        <v>2297.933758735946</v>
      </c>
      <c r="G59" s="2">
        <v>0.2</v>
      </c>
      <c r="H59">
        <v>0.1</v>
      </c>
      <c r="I59" s="5">
        <f t="shared" si="10"/>
        <v>3.2899120661157024</v>
      </c>
      <c r="J59" s="5">
        <f t="shared" si="11"/>
        <v>0.82166206611570236</v>
      </c>
      <c r="K59" s="5">
        <f t="shared" si="12"/>
        <v>0.36457873278236913</v>
      </c>
      <c r="L59" s="5">
        <f t="shared" si="13"/>
        <v>0.20459956611570246</v>
      </c>
      <c r="M59" s="5">
        <f t="shared" si="14"/>
        <v>0.1305520661157025</v>
      </c>
    </row>
    <row r="60" spans="1:13" x14ac:dyDescent="0.45">
      <c r="A60" s="1">
        <v>56</v>
      </c>
      <c r="B60" s="2">
        <f t="shared" si="0"/>
        <v>91.186780243058138</v>
      </c>
      <c r="C60" s="2">
        <f t="shared" si="1"/>
        <v>365.0964956091791</v>
      </c>
      <c r="D60" s="2">
        <f t="shared" si="2"/>
        <v>822.78062186053251</v>
      </c>
      <c r="E60" s="2">
        <f t="shared" si="3"/>
        <v>1466.0028515999345</v>
      </c>
      <c r="F60" s="2">
        <f t="shared" si="9"/>
        <v>2297.2561560751142</v>
      </c>
      <c r="G60" s="2">
        <v>0.2</v>
      </c>
      <c r="H60">
        <v>0.1</v>
      </c>
      <c r="I60" s="5">
        <f t="shared" si="10"/>
        <v>3.2899505739795916</v>
      </c>
      <c r="J60" s="5">
        <f t="shared" si="11"/>
        <v>0.82170057397959184</v>
      </c>
      <c r="K60" s="5">
        <f t="shared" si="12"/>
        <v>0.3646172406462585</v>
      </c>
      <c r="L60" s="5">
        <f t="shared" si="13"/>
        <v>0.20463807397959186</v>
      </c>
      <c r="M60" s="5">
        <f t="shared" si="14"/>
        <v>0.13059057397959184</v>
      </c>
    </row>
    <row r="61" spans="1:13" x14ac:dyDescent="0.45">
      <c r="A61" s="1">
        <v>57</v>
      </c>
      <c r="B61" s="2">
        <f t="shared" si="0"/>
        <v>91.1857686210938</v>
      </c>
      <c r="C61" s="2">
        <f t="shared" si="1"/>
        <v>365.08027917573213</v>
      </c>
      <c r="D61" s="2">
        <f t="shared" si="2"/>
        <v>822.69826800364626</v>
      </c>
      <c r="E61" s="2">
        <f t="shared" si="3"/>
        <v>1465.7414239718535</v>
      </c>
      <c r="F61" s="2">
        <f t="shared" si="9"/>
        <v>2296.6142717223374</v>
      </c>
      <c r="G61" s="2">
        <v>0.2</v>
      </c>
      <c r="H61">
        <v>0.1</v>
      </c>
      <c r="I61" s="5">
        <f t="shared" si="10"/>
        <v>3.2899870729455216</v>
      </c>
      <c r="J61" s="5">
        <f t="shared" si="11"/>
        <v>0.82173707294552167</v>
      </c>
      <c r="K61" s="5">
        <f t="shared" si="12"/>
        <v>0.36465373961218839</v>
      </c>
      <c r="L61" s="5">
        <f t="shared" si="13"/>
        <v>0.20467457294552172</v>
      </c>
      <c r="M61" s="5">
        <f t="shared" si="14"/>
        <v>0.13062707294552173</v>
      </c>
    </row>
    <row r="62" spans="1:13" x14ac:dyDescent="0.45">
      <c r="A62" s="1" t="s">
        <v>6</v>
      </c>
      <c r="B62" s="2">
        <f>1/1.097/10000000/(1/1^2)*1000000000</f>
        <v>91.157702825888791</v>
      </c>
      <c r="C62" s="2">
        <f>1/1.097/10000000/(1/2^2)*1000000000</f>
        <v>364.63081130355516</v>
      </c>
      <c r="D62" s="2">
        <f>1/1.097/10000000/(1/3^2)*1000000000</f>
        <v>820.41932543299913</v>
      </c>
      <c r="E62" s="2">
        <f>1/1.097/10000000/(1/4^2)*1000000000</f>
        <v>1458.5232452142207</v>
      </c>
      <c r="F62" s="2">
        <f>1/1.097/10000000/(1/5^2)*1000000000</f>
        <v>2278.9425706472193</v>
      </c>
      <c r="G62" s="2">
        <v>0.2</v>
      </c>
      <c r="H62">
        <v>0.1</v>
      </c>
      <c r="I62" s="5">
        <f>3/B62*100</f>
        <v>3.2910000000000004</v>
      </c>
      <c r="J62" s="5">
        <f>3/C62*100</f>
        <v>0.82275000000000009</v>
      </c>
      <c r="K62" s="5">
        <f>3/D62*100</f>
        <v>0.36566666666666664</v>
      </c>
      <c r="L62" s="5">
        <f>3/E62*100</f>
        <v>0.20568750000000002</v>
      </c>
      <c r="M62" s="5">
        <f>3/F62*100</f>
        <v>0.13164000000000001</v>
      </c>
    </row>
  </sheetData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.8" x14ac:dyDescent="0.45"/>
  <sheetData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H-Spektralserien</dc:title>
  <dc:creator>Ulrich Würfl</dc:creator>
  <dc:description>Überlappung der Serien</dc:description>
  <cp:lastModifiedBy>Rainer Steiger</cp:lastModifiedBy>
  <dcterms:created xsi:type="dcterms:W3CDTF">2002-01-30T18:57:28Z</dcterms:created>
  <dcterms:modified xsi:type="dcterms:W3CDTF">2023-03-06T17:10:10Z</dcterms:modified>
</cp:coreProperties>
</file>